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oladoria\Fiscal_Associação\INCREMENTO MAC DE 2021\TERMO DE FOMENTO Nº 299_2021 - SUBVENÇÃO\7ª PRESTAÇÃO DE CONTAS COMP.SETEMBRO.2021_30.11.2021\"/>
    </mc:Choice>
  </mc:AlternateContent>
  <xr:revisionPtr revIDLastSave="0" documentId="13_ncr:1_{D1D235F0-E1E4-4E68-B6D1-58F21474C6B4}" xr6:coauthVersionLast="36" xr6:coauthVersionMax="36" xr10:uidLastSave="{00000000-0000-0000-0000-000000000000}"/>
  <bookViews>
    <workbookView xWindow="0" yWindow="0" windowWidth="20490" windowHeight="7245" tabRatio="866" xr2:uid="{00000000-000D-0000-FFFF-FFFF00000000}"/>
  </bookViews>
  <sheets>
    <sheet name="Execução Financeira Setembro" sheetId="6" r:id="rId1"/>
  </sheets>
  <definedNames>
    <definedName name="_xlnm._FilterDatabase" localSheetId="0" hidden="1">'Execução Financeira Setembro'!$C$1:$C$180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6" l="1"/>
  <c r="J50" i="6"/>
  <c r="J119" i="6" l="1"/>
  <c r="J116" i="6"/>
  <c r="J95" i="6"/>
  <c r="J92" i="6"/>
  <c r="J56" i="6"/>
  <c r="J43" i="6"/>
  <c r="J20" i="6" l="1"/>
  <c r="J19" i="6"/>
  <c r="J149" i="6" l="1"/>
  <c r="D13" i="6" l="1"/>
  <c r="J150" i="6" s="1"/>
</calcChain>
</file>

<file path=xl/sharedStrings.xml><?xml version="1.0" encoding="utf-8"?>
<sst xmlns="http://schemas.openxmlformats.org/spreadsheetml/2006/main" count="1683" uniqueCount="210">
  <si>
    <t>RECEITAS</t>
  </si>
  <si>
    <t>Nome do Responsável:</t>
  </si>
  <si>
    <t>Cargo/ Matrícula:</t>
  </si>
  <si>
    <t>Assinatura:</t>
  </si>
  <si>
    <t>Analista Contábil</t>
  </si>
  <si>
    <t>RELATÓRIO DE EXECUÇÃO FINANCEIRA</t>
  </si>
  <si>
    <t>(4) Data:</t>
  </si>
  <si>
    <t>(5) Especificação da Receita</t>
  </si>
  <si>
    <t>(6) Valor (R$)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</si>
  <si>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</si>
  <si>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</si>
  <si>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</si>
  <si>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</si>
  <si>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</si>
  <si>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</si>
  <si>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</si>
  <si>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</si>
  <si>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</si>
  <si>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</si>
  <si>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</si>
  <si>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(13.1) nºch/ ob</t>
  </si>
  <si>
    <t>(13.2) Data</t>
  </si>
  <si>
    <t>(13.3)Valor (R$)</t>
  </si>
  <si>
    <t>(1) Banco: Banco do Brasil S/A</t>
  </si>
  <si>
    <t>Nota Fiscal</t>
  </si>
  <si>
    <t>0</t>
  </si>
  <si>
    <t>Joice Müller</t>
  </si>
  <si>
    <t>FSF GASTROENTEROLOGIA EIRELI ME</t>
  </si>
  <si>
    <t>ALEXANDRE LUIZ DAL BOSCO EIRELI</t>
  </si>
  <si>
    <t>INSTITUTO DE ORTOPEDIA E FRATURAS LTDA</t>
  </si>
  <si>
    <t>INGASTRO INSTITUTO DE GASTROENTEROLOGIA LTDA</t>
  </si>
  <si>
    <t>(2) Agência Bancária: 3412-6</t>
  </si>
  <si>
    <t>(3) Conta Corrente: 5712-6</t>
  </si>
  <si>
    <t>Débito conta</t>
  </si>
  <si>
    <t>BANCO DO BRASIL</t>
  </si>
  <si>
    <t>Tarifa DOC/TED Eletrônico</t>
  </si>
  <si>
    <t>TOTAL:</t>
  </si>
  <si>
    <t>METAS:</t>
  </si>
  <si>
    <t>META 1</t>
  </si>
  <si>
    <t>META 7</t>
  </si>
  <si>
    <t>META 8</t>
  </si>
  <si>
    <t>META 4</t>
  </si>
  <si>
    <t>META 2</t>
  </si>
  <si>
    <t>X</t>
  </si>
  <si>
    <t>RADIOLOGIA TISSOT LTDA</t>
  </si>
  <si>
    <t>CG SAÚDE SERVIÇOS MÉDICOS ESPECIALIZADOS LTDA</t>
  </si>
  <si>
    <t>CLINIMED SERVIÇOS MÉDICOS LTDA</t>
  </si>
  <si>
    <t>CHEMELLO CLÍNICA CIRURGIA DA MÃO E ANESTESIOLOGIA LTDA</t>
  </si>
  <si>
    <t>PICCOLI E CASARIN SS LTDA</t>
  </si>
  <si>
    <t>CARRION ASSISTENCIA MÉDICA FAMILIAR LTDA</t>
  </si>
  <si>
    <t>CLÍNICA DO PULMÃO CAXIAS DO SUL LTDA</t>
  </si>
  <si>
    <t>CLÍNICA MÉDICA CORRALES SS</t>
  </si>
  <si>
    <t>PIO SODALICIO DAS DAMAS DE CARIDADE DE CAXIAS DO SUL</t>
  </si>
  <si>
    <t>LS SERVIÇOS MÉDICOS LTDA</t>
  </si>
  <si>
    <t>Tarifas Bancárias</t>
  </si>
  <si>
    <t>META 6</t>
  </si>
  <si>
    <t>SALDO FINAL:</t>
  </si>
  <si>
    <t>Repasse da Associação Cultural e Científica Virvi Ramos - tarifas bancárias de 09/2021</t>
  </si>
  <si>
    <t>(12.3) Data de Emissão</t>
  </si>
  <si>
    <t>SZR CLINICA MEDICA LTDA</t>
  </si>
  <si>
    <t>DISQUECG CENTRO DE DIANOSTICOS CARDIOLOGICOS LTDA SS</t>
  </si>
  <si>
    <t>META 3</t>
  </si>
  <si>
    <t>META 5</t>
  </si>
  <si>
    <t>EUROFARMA LABORATORIOS S.A</t>
  </si>
  <si>
    <t>MCW PRODUTOS  MÉDICOS E HOSPITALARES</t>
  </si>
  <si>
    <t>MEDILAR IMPORT E DISTRIB DE PRODUTOS MÉDICO HOSPITALARES</t>
  </si>
  <si>
    <t xml:space="preserve">ETM SERVIÇOS MÉDICOS LTDA ME </t>
  </si>
  <si>
    <t>DIEGO AUGUSTO RENZ MEZZOMO E CIA LTDA</t>
  </si>
  <si>
    <t>EDSON PICCOLI CLINICA DE GASTROENTEROLOGIA EIRELI</t>
  </si>
  <si>
    <t>FLUXUS CLINICA VASCULAR EIRELI</t>
  </si>
  <si>
    <t>BERGGASSE 19 CLINICA PSIQUIATRICA LTDA</t>
  </si>
  <si>
    <t xml:space="preserve">RENAL CARE CLÍNICA DE DOENÇAS RENAIS E HIPERTENSÃO </t>
  </si>
  <si>
    <t>BANCO DE SANGUE  DE CAXIAS DO SUL LTDA</t>
  </si>
  <si>
    <t>CLINIMAGEM CLÍNICA DE DIAGNOSTICO POR IMAGEM LTDA</t>
  </si>
  <si>
    <t>CARBONEMED SERVIÇOS MEDICOS LTDA</t>
  </si>
  <si>
    <t>SULMED SERVIÇOS MEDICOS LTDA</t>
  </si>
  <si>
    <t>WA SERVIÇOS MÉDICOS E DIAGNOSTICOS POR IMAGEM LTDA</t>
  </si>
  <si>
    <t>SANE NORDESRE SERVIÇOS DE ANESTESIOLOGIA LTDA</t>
  </si>
  <si>
    <t>CAN CLINICA DE ANESTESIOLOGIA SIMPLES LTDA</t>
  </si>
  <si>
    <t>Depósito do Valor do Termo de Fomento nº 299/2021 referente competência 09/2021</t>
  </si>
  <si>
    <t>CICNACHI GRAZZIOTIN SERVIÇOS MEDICOS EIRELI</t>
  </si>
  <si>
    <t>NBTR  SERVIÇOS MEDICOS LTDA</t>
  </si>
  <si>
    <t>CLINICA NEUROLOGICA ZAN LTDA</t>
  </si>
  <si>
    <t xml:space="preserve">SERVIÇOS MEDICOS TOMIELLO &amp; MACHADO LTDA ME </t>
  </si>
  <si>
    <t>SERVIÇOS MEDICOS  CAXIENSE SOCIEDADE SIMPLES LTDA</t>
  </si>
  <si>
    <t>SERVIÇOS MEDICOS CRIPPA SOCIEDADE SIMPLES LTDA</t>
  </si>
  <si>
    <t>676</t>
  </si>
  <si>
    <t>CLINICA DE CIRURGIA VASCULAR PONGILUPPI LTDA</t>
  </si>
  <si>
    <t>RFN SERVIÇOS MEDICOS EIRELI</t>
  </si>
  <si>
    <t>MENEGUZZO MEDICINA EIRELI</t>
  </si>
  <si>
    <t>NP FRANCA SERVIÇOS MEDICOS LTDA</t>
  </si>
  <si>
    <t>BSC SERVIÇOS MEDICOS EIRELI</t>
  </si>
  <si>
    <t>MGCF SERVIÇOS MEDICOS LTDA</t>
  </si>
  <si>
    <t>CARDIOCLINICA CAXIAS S.S LTDA</t>
  </si>
  <si>
    <t xml:space="preserve">CAROLINE MASLONEK SERVIÇOS MEDICOS LTDA </t>
  </si>
  <si>
    <t>39</t>
  </si>
  <si>
    <t xml:space="preserve">X </t>
  </si>
  <si>
    <t>1963312/1</t>
  </si>
  <si>
    <t>1962501/1</t>
  </si>
  <si>
    <t>1961742/1</t>
  </si>
  <si>
    <t>BRAZMIX COMERCIO VAREJISTA E ATACADISTA</t>
  </si>
  <si>
    <t>119634/1</t>
  </si>
  <si>
    <t>119634/2</t>
  </si>
  <si>
    <t>GENESIO A.MENDES &amp; CIA LTDA</t>
  </si>
  <si>
    <t>21726483</t>
  </si>
  <si>
    <t>1965304/1</t>
  </si>
  <si>
    <t>1965304/2</t>
  </si>
  <si>
    <t>1965304/3</t>
  </si>
  <si>
    <t>1963312/2</t>
  </si>
  <si>
    <t>1963312/3</t>
  </si>
  <si>
    <t>1962501/3</t>
  </si>
  <si>
    <t>1962501/2</t>
  </si>
  <si>
    <t>1961742/2</t>
  </si>
  <si>
    <t>1961742/3</t>
  </si>
  <si>
    <t>DISTRIBUIDORA DE MEDICAMENTOS PAULO LIMA LTDA</t>
  </si>
  <si>
    <t>98891</t>
  </si>
  <si>
    <t>398703/1</t>
  </si>
  <si>
    <t>398703/2</t>
  </si>
  <si>
    <t>398703/3</t>
  </si>
  <si>
    <t>DROGARIA NOVA ESPERANÇA EIRELI</t>
  </si>
  <si>
    <t>693855/1</t>
  </si>
  <si>
    <t>693855/2</t>
  </si>
  <si>
    <t>CIRURGICA FERNANDES C. MAT. CIR. HO. SO. LTDA</t>
  </si>
  <si>
    <t>C M HOSPITALAR S.A LTDA</t>
  </si>
  <si>
    <t>E &amp; G  SERVIÇOS MEDICOS S/S</t>
  </si>
  <si>
    <t>BEIGLE J.L.ZARELLI MARIN EIRELI ME</t>
  </si>
  <si>
    <t>META  7</t>
  </si>
  <si>
    <t>452/2</t>
  </si>
  <si>
    <t>801/2</t>
  </si>
  <si>
    <t>452/1</t>
  </si>
  <si>
    <t>801/1</t>
  </si>
  <si>
    <t>COCLEARE SERVIÇOS MEDICOS -SOCIEDADE SIMPLES LTDA</t>
  </si>
  <si>
    <t>271</t>
  </si>
  <si>
    <t>LABORATORIO DE PATOLOGIA CAXIAS DO SUL LTDA</t>
  </si>
  <si>
    <t>22622/1</t>
  </si>
  <si>
    <t>22622/2</t>
  </si>
  <si>
    <t>RFP CLINICA MEDICA S/A LTDA</t>
  </si>
  <si>
    <t>631</t>
  </si>
  <si>
    <t xml:space="preserve">SOC MEDICA DE FLORES DA CUNHA </t>
  </si>
  <si>
    <t>955</t>
  </si>
  <si>
    <t>109</t>
  </si>
  <si>
    <t>10</t>
  </si>
  <si>
    <t>229</t>
  </si>
  <si>
    <t>G &amp; HB SERVIÇOS MEDICOS LTDA</t>
  </si>
  <si>
    <t>247</t>
  </si>
  <si>
    <t>BAVARESCO &amp; GENEROSI LTDA</t>
  </si>
  <si>
    <t>289</t>
  </si>
  <si>
    <t>565</t>
  </si>
  <si>
    <t xml:space="preserve">DIMAR SERVIÇOS MEDICOS SOCIEDADE SIMPLES </t>
  </si>
  <si>
    <t>803</t>
  </si>
  <si>
    <t>1364</t>
  </si>
  <si>
    <t>VERGANI &amp; FRANCO SERVIÇOS MEDICOS S/S</t>
  </si>
  <si>
    <t>4768</t>
  </si>
  <si>
    <t>2324</t>
  </si>
  <si>
    <t>CLINICA CAXIENSE SÃO LUCAS LTDA</t>
  </si>
  <si>
    <t>885</t>
  </si>
  <si>
    <t>515/1</t>
  </si>
  <si>
    <t>515/2</t>
  </si>
  <si>
    <t>84</t>
  </si>
  <si>
    <t>SIERRA SALUT CLINICA MEDICA LTDA</t>
  </si>
  <si>
    <t>SILVANA PAZ SERVIÇOS MEDICOS LTDA</t>
  </si>
  <si>
    <t>CEQUI  SAÚDE LTDA</t>
  </si>
  <si>
    <t>27</t>
  </si>
  <si>
    <t>PRORAD DIAGNOSTICOS SERRA GAUCHA LTDA</t>
  </si>
  <si>
    <t>51</t>
  </si>
  <si>
    <t>5310/1</t>
  </si>
  <si>
    <t>5310/2</t>
  </si>
  <si>
    <t>5845</t>
  </si>
  <si>
    <t>145</t>
  </si>
  <si>
    <t>242</t>
  </si>
  <si>
    <t>333</t>
  </si>
  <si>
    <t>430</t>
  </si>
  <si>
    <t>439</t>
  </si>
  <si>
    <t>ANESTESIOLOGISTA REUNIDOS DE CAXIAS DO SUL</t>
  </si>
  <si>
    <t>18563/1</t>
  </si>
  <si>
    <t>18563/2</t>
  </si>
  <si>
    <t>18563/3</t>
  </si>
  <si>
    <t>6282</t>
  </si>
  <si>
    <t>C P M  LABORATORIOS PATOCITO CAXIAS LTDA</t>
  </si>
  <si>
    <t>A F  SERVIÇOS MEDICOS LTDA</t>
  </si>
  <si>
    <t>287</t>
  </si>
  <si>
    <t>194/1</t>
  </si>
  <si>
    <t>194/2</t>
  </si>
  <si>
    <t>954</t>
  </si>
  <si>
    <t>ANALISE CLINICA MEDICA E CONSULTORIA S</t>
  </si>
  <si>
    <t>OTOCENTRO SERVIÇOS MEDICOS E FONOAUDIOLOGIA LTDA</t>
  </si>
  <si>
    <t>2160</t>
  </si>
  <si>
    <t>Saldo Anterior competência 09/2021</t>
  </si>
  <si>
    <t>Rendimento financeiro de Outubro/ 2021</t>
  </si>
  <si>
    <t>Reembolso de juros de R$ 21,60 em 18/10/2021</t>
  </si>
  <si>
    <t>129</t>
  </si>
  <si>
    <t>846</t>
  </si>
  <si>
    <t>ASSOCIAÇÃO CULTURAL E CIENTIFICA VIRVI RAMOS</t>
  </si>
  <si>
    <t>Depósito</t>
  </si>
  <si>
    <t>803874/1</t>
  </si>
  <si>
    <t>803874/2</t>
  </si>
  <si>
    <t>Diferença da NF.801 DISQUECG - R$ 844,65 paga em 21/10/2021</t>
  </si>
  <si>
    <t xml:space="preserve">Reembolso da Associação Cultural e Científica Virvi Ramos da NF. 110 - LS Serviços Médicos </t>
  </si>
  <si>
    <t>Reembolso de R$ 10.431,09 em 13/10/2021 - pagar apenas 40% do valor líquido da Nota Fiscal</t>
  </si>
  <si>
    <t>Diferença da NF.452 FLUXUS - R$ 844,65 paga em 21/10/2021</t>
  </si>
  <si>
    <t xml:space="preserve">Reembolso da Associação Cultural e Científica Virvi Ramos dos juros da NF. 119634 - Brazmix </t>
  </si>
  <si>
    <t>Diferença da NF.452 FLUXUS - R$ 563,10 paga em 11/10/2021</t>
  </si>
  <si>
    <t xml:space="preserve"> </t>
  </si>
  <si>
    <t>Diferença da NF.801 DISQUECG - R$ 563,10 paga em 11/10/2021</t>
  </si>
  <si>
    <t>Serviços Terceiros - Pessoa Jurídica</t>
  </si>
  <si>
    <t>Material de Consumo (Material)/Material de Consumo (Material) de Consumo (Medicamento)</t>
  </si>
  <si>
    <t>Material de Consumo (Material) de Consumo (Medicamento)</t>
  </si>
  <si>
    <t>Material de Consumo (Material)</t>
  </si>
  <si>
    <t xml:space="preserve">Salários (Folha de pagamento) </t>
  </si>
  <si>
    <t>Salários (Folha de pagamento)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</si>
</sst>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Fill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0" fillId="0" borderId="0" xfId="0"/>
    <xf numFmtId="14" fontId="4" fillId="2" borderId="1" xfId="0" applyNumberFormat="1" applyFont="1" applyFill="1" applyBorder="1" applyAlignment="1">
      <alignment horizontal="center" vertical="center" wrapText="1"/>
    </xf>
    <xf numFmtId="44" fontId="5" fillId="2" borderId="1" xfId="2" applyFont="1" applyFill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44" fontId="5" fillId="0" borderId="1" xfId="2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44" fontId="5" fillId="2" borderId="1" xfId="2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4" fillId="0" borderId="0" xfId="0" applyFont="1"/>
    <xf numFmtId="0" fontId="4" fillId="0" borderId="0" xfId="0" applyFont="1" applyFill="1"/>
    <xf numFmtId="44" fontId="6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4" fillId="0" borderId="0" xfId="0" applyNumberFormat="1" applyFont="1" applyFill="1"/>
    <xf numFmtId="0" fontId="7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Fill="1"/>
    <xf numFmtId="49" fontId="5" fillId="2" borderId="1" xfId="0" applyNumberFormat="1" applyFont="1" applyFill="1" applyBorder="1" applyAlignment="1">
      <alignment horizontal="left" vertical="center" readingOrder="1"/>
    </xf>
    <xf numFmtId="0" fontId="5" fillId="0" borderId="1" xfId="0" applyFont="1" applyFill="1" applyBorder="1"/>
    <xf numFmtId="0" fontId="5" fillId="0" borderId="1" xfId="0" applyNumberFormat="1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readingOrder="1"/>
    </xf>
    <xf numFmtId="0" fontId="6" fillId="0" borderId="1" xfId="0" applyFont="1" applyBorder="1"/>
    <xf numFmtId="0" fontId="8" fillId="0" borderId="0" xfId="0" applyFont="1"/>
    <xf numFmtId="0" fontId="9" fillId="0" borderId="0" xfId="0" applyFont="1"/>
    <xf numFmtId="0" fontId="0" fillId="0" borderId="0" xfId="0" applyFill="1"/>
    <xf numFmtId="44" fontId="5" fillId="0" borderId="1" xfId="2" applyFont="1" applyFill="1" applyBorder="1" applyAlignment="1">
      <alignment horizontal="left"/>
    </xf>
    <xf numFmtId="44" fontId="6" fillId="0" borderId="1" xfId="0" applyNumberFormat="1" applyFont="1" applyFill="1" applyBorder="1" applyAlignment="1">
      <alignment horizontal="left"/>
    </xf>
    <xf numFmtId="0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right"/>
    </xf>
    <xf numFmtId="44" fontId="5" fillId="0" borderId="1" xfId="0" applyNumberFormat="1" applyFont="1" applyFill="1" applyBorder="1" applyAlignment="1">
      <alignment horizontal="left" vertical="center"/>
    </xf>
    <xf numFmtId="44" fontId="5" fillId="0" borderId="1" xfId="2" applyFont="1" applyFill="1" applyBorder="1" applyAlignment="1">
      <alignment horizontal="left" vertical="center" readingOrder="1"/>
    </xf>
    <xf numFmtId="0" fontId="4" fillId="0" borderId="1" xfId="0" applyFont="1" applyBorder="1"/>
    <xf numFmtId="17" fontId="4" fillId="0" borderId="1" xfId="0" applyNumberFormat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vertical="center" wrapText="1"/>
    </xf>
    <xf numFmtId="14" fontId="5" fillId="0" borderId="1" xfId="2" applyNumberFormat="1" applyFont="1" applyFill="1" applyBorder="1" applyAlignment="1">
      <alignment horizontal="center" readingOrder="1"/>
    </xf>
    <xf numFmtId="44" fontId="5" fillId="0" borderId="1" xfId="2" applyFont="1" applyFill="1" applyBorder="1" applyAlignment="1">
      <alignment horizontal="right" vertical="center" readingOrder="1"/>
    </xf>
    <xf numFmtId="14" fontId="5" fillId="0" borderId="1" xfId="0" applyNumberFormat="1" applyFont="1" applyFill="1" applyBorder="1" applyAlignment="1">
      <alignment horizontal="center" wrapText="1"/>
    </xf>
    <xf numFmtId="44" fontId="5" fillId="0" borderId="1" xfId="0" applyNumberFormat="1" applyFont="1" applyFill="1" applyBorder="1" applyAlignment="1"/>
    <xf numFmtId="43" fontId="4" fillId="0" borderId="0" xfId="1" applyFont="1"/>
    <xf numFmtId="43" fontId="6" fillId="0" borderId="0" xfId="1" applyFont="1"/>
    <xf numFmtId="43" fontId="4" fillId="0" borderId="0" xfId="0" applyNumberFormat="1" applyFont="1"/>
    <xf numFmtId="43" fontId="6" fillId="0" borderId="1" xfId="1" applyFont="1" applyFill="1" applyBorder="1"/>
    <xf numFmtId="0" fontId="10" fillId="0" borderId="0" xfId="0" applyFont="1" applyFill="1"/>
    <xf numFmtId="0" fontId="10" fillId="0" borderId="0" xfId="0" applyFont="1"/>
    <xf numFmtId="44" fontId="5" fillId="0" borderId="1" xfId="2" applyFont="1" applyFill="1" applyBorder="1" applyAlignment="1">
      <alignment horizontal="left" wrapText="1"/>
    </xf>
    <xf numFmtId="49" fontId="5" fillId="0" borderId="1" xfId="1" applyNumberFormat="1" applyFont="1" applyFill="1" applyBorder="1" applyAlignment="1">
      <alignment horizontal="center" vertical="center" wrapText="1"/>
    </xf>
    <xf numFmtId="44" fontId="4" fillId="0" borderId="1" xfId="2" applyFont="1" applyFill="1" applyBorder="1" applyAlignment="1">
      <alignment horizontal="left"/>
    </xf>
    <xf numFmtId="0" fontId="5" fillId="0" borderId="1" xfId="1" applyNumberFormat="1" applyFont="1" applyBorder="1" applyAlignment="1">
      <alignment horizontal="center" vertical="center" wrapText="1"/>
    </xf>
    <xf numFmtId="164" fontId="6" fillId="0" borderId="1" xfId="2" applyNumberFormat="1" applyFont="1" applyFill="1" applyBorder="1"/>
    <xf numFmtId="0" fontId="5" fillId="0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7">
    <cellStyle name="Moeda" xfId="2" builtinId="4"/>
    <cellStyle name="Moeda 2" xfId="4" xr:uid="{00000000-0005-0000-0000-000001000000}"/>
    <cellStyle name="Normal" xfId="0" builtinId="0"/>
    <cellStyle name="Vírgula" xfId="1" builtinId="3"/>
    <cellStyle name="Vírgula 2" xfId="3" xr:uid="{00000000-0005-0000-0000-000004000000}"/>
    <cellStyle name="Vírgula 3" xfId="5" xr:uid="{00000000-0005-0000-0000-000005000000}"/>
    <cellStyle name="Vírgula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tabSelected="1" topLeftCell="I149" zoomScale="110" zoomScaleNormal="110" workbookViewId="0">
      <selection activeCell="N156" sqref="N156"/>
    </sheetView>
  </sheetViews>
  <sheetFormatPr defaultRowHeight="15" x14ac:dyDescent="0.25"/>
  <cols>
    <col min="1" max="1" width="24.42578125" style="19" customWidth="1"/>
    <col min="2" max="2" width="14.140625" style="19" bestFit="1" customWidth="1"/>
    <col min="3" max="3" width="51.140625" style="19" customWidth="1"/>
    <col min="4" max="4" width="20.28515625" style="19" customWidth="1"/>
    <col min="5" max="5" width="10.28515625" style="19" customWidth="1"/>
    <col min="6" max="6" width="10.85546875" style="19" customWidth="1"/>
    <col min="7" max="7" width="10.5703125" style="19" customWidth="1"/>
    <col min="8" max="8" width="6.140625" style="19" customWidth="1"/>
    <col min="9" max="9" width="11.7109375" style="19" customWidth="1"/>
    <col min="10" max="10" width="14.7109375" style="20" customWidth="1"/>
    <col min="11" max="11" width="11.7109375" style="20" customWidth="1"/>
    <col min="12" max="12" width="9.140625" style="5"/>
    <col min="13" max="13" width="28.28515625" style="5" customWidth="1"/>
    <col min="14" max="14" width="23.85546875" style="5" customWidth="1"/>
    <col min="15" max="15" width="23.140625" style="5" customWidth="1"/>
    <col min="16" max="16" width="16" style="5" customWidth="1"/>
    <col min="17" max="16384" width="9.140625" style="5"/>
  </cols>
  <sheetData>
    <row r="1" spans="1:11" s="40" customFormat="1" ht="15" customHeight="1" x14ac:dyDescent="0.2">
      <c r="A1" s="89" t="s">
        <v>5</v>
      </c>
      <c r="B1" s="90"/>
      <c r="C1" s="90"/>
      <c r="D1" s="91"/>
      <c r="E1" s="41"/>
      <c r="F1" s="2"/>
      <c r="G1" s="2"/>
      <c r="H1" s="2"/>
      <c r="I1" s="2"/>
      <c r="J1" s="42"/>
      <c r="K1" s="42"/>
    </row>
    <row r="2" spans="1:11" ht="14.25" customHeight="1" x14ac:dyDescent="0.25">
      <c r="A2" s="92" t="s">
        <v>23</v>
      </c>
      <c r="B2" s="93"/>
      <c r="C2" s="96" t="s">
        <v>31</v>
      </c>
      <c r="D2" s="96" t="s">
        <v>32</v>
      </c>
      <c r="E2" s="27"/>
    </row>
    <row r="3" spans="1:11" ht="9" customHeight="1" x14ac:dyDescent="0.25">
      <c r="A3" s="94"/>
      <c r="B3" s="95"/>
      <c r="C3" s="97"/>
      <c r="D3" s="97"/>
      <c r="E3" s="27"/>
    </row>
    <row r="4" spans="1:11" ht="9" customHeight="1" x14ac:dyDescent="0.25">
      <c r="A4" s="28"/>
      <c r="B4" s="28"/>
      <c r="C4" s="28"/>
      <c r="D4" s="28"/>
      <c r="E4" s="27"/>
    </row>
    <row r="5" spans="1:11" s="40" customFormat="1" ht="12.75" x14ac:dyDescent="0.2">
      <c r="A5" s="89" t="s">
        <v>0</v>
      </c>
      <c r="B5" s="90"/>
      <c r="C5" s="90"/>
      <c r="D5" s="91"/>
      <c r="E5" s="41"/>
      <c r="F5" s="2"/>
      <c r="G5" s="71"/>
      <c r="H5" s="2"/>
      <c r="I5" s="2"/>
      <c r="J5" s="42"/>
      <c r="K5" s="42"/>
    </row>
    <row r="6" spans="1:11" x14ac:dyDescent="0.25">
      <c r="A6" s="58" t="s">
        <v>6</v>
      </c>
      <c r="B6" s="88" t="s">
        <v>7</v>
      </c>
      <c r="C6" s="88"/>
      <c r="D6" s="58" t="s">
        <v>8</v>
      </c>
      <c r="E6" s="27"/>
      <c r="G6" s="71"/>
    </row>
    <row r="7" spans="1:11" x14ac:dyDescent="0.25">
      <c r="A7" s="65">
        <v>44440</v>
      </c>
      <c r="B7" s="85" t="s">
        <v>187</v>
      </c>
      <c r="C7" s="86"/>
      <c r="D7" s="66">
        <v>497583.63</v>
      </c>
      <c r="E7" s="27"/>
      <c r="G7" s="71"/>
    </row>
    <row r="8" spans="1:11" ht="15.75" customHeight="1" x14ac:dyDescent="0.25">
      <c r="A8" s="6">
        <v>44477</v>
      </c>
      <c r="B8" s="87" t="s">
        <v>79</v>
      </c>
      <c r="C8" s="87"/>
      <c r="D8" s="29">
        <v>611117.06999999995</v>
      </c>
      <c r="E8" s="30"/>
      <c r="G8" s="71"/>
    </row>
    <row r="9" spans="1:11" ht="15.75" customHeight="1" x14ac:dyDescent="0.25">
      <c r="A9" s="6">
        <v>44482</v>
      </c>
      <c r="B9" s="83" t="s">
        <v>57</v>
      </c>
      <c r="C9" s="84"/>
      <c r="D9" s="29">
        <v>740.98</v>
      </c>
      <c r="E9" s="30"/>
      <c r="G9" s="71"/>
    </row>
    <row r="10" spans="1:11" ht="15.75" customHeight="1" x14ac:dyDescent="0.25">
      <c r="A10" s="6">
        <v>44482</v>
      </c>
      <c r="B10" s="83" t="s">
        <v>197</v>
      </c>
      <c r="C10" s="84"/>
      <c r="D10" s="29">
        <v>10431.09</v>
      </c>
      <c r="E10" s="30"/>
      <c r="G10" s="71"/>
    </row>
    <row r="11" spans="1:11" ht="15.75" customHeight="1" x14ac:dyDescent="0.25">
      <c r="A11" s="6">
        <v>44487</v>
      </c>
      <c r="B11" s="83" t="s">
        <v>200</v>
      </c>
      <c r="C11" s="84"/>
      <c r="D11" s="29">
        <v>21.6</v>
      </c>
      <c r="E11" s="30"/>
      <c r="G11" s="71"/>
    </row>
    <row r="12" spans="1:11" x14ac:dyDescent="0.25">
      <c r="A12" s="1">
        <v>44500</v>
      </c>
      <c r="B12" s="99" t="s">
        <v>188</v>
      </c>
      <c r="C12" s="99"/>
      <c r="D12" s="31">
        <v>2463.54</v>
      </c>
      <c r="E12" s="27"/>
    </row>
    <row r="13" spans="1:11" x14ac:dyDescent="0.25">
      <c r="A13" s="57"/>
      <c r="B13" s="98" t="s">
        <v>9</v>
      </c>
      <c r="C13" s="98"/>
      <c r="D13" s="32">
        <f>SUM(D7:D12)</f>
        <v>1122357.9100000001</v>
      </c>
      <c r="E13" s="27"/>
    </row>
    <row r="14" spans="1:11" ht="8.25" customHeight="1" x14ac:dyDescent="0.25">
      <c r="A14" s="33"/>
      <c r="B14" s="34"/>
      <c r="C14" s="34"/>
      <c r="D14" s="35"/>
      <c r="E14" s="27"/>
    </row>
    <row r="15" spans="1:11" s="40" customFormat="1" ht="15.75" customHeight="1" x14ac:dyDescent="0.2">
      <c r="A15" s="89" t="s">
        <v>10</v>
      </c>
      <c r="B15" s="90"/>
      <c r="C15" s="90"/>
      <c r="D15" s="90"/>
      <c r="E15" s="90"/>
      <c r="F15" s="90"/>
      <c r="G15" s="90"/>
      <c r="H15" s="90"/>
      <c r="I15" s="90"/>
      <c r="J15" s="91"/>
      <c r="K15" s="60"/>
    </row>
    <row r="16" spans="1:11" ht="15.75" customHeight="1" x14ac:dyDescent="0.25">
      <c r="A16" s="100" t="s">
        <v>11</v>
      </c>
      <c r="B16" s="100" t="s">
        <v>12</v>
      </c>
      <c r="C16" s="103" t="s">
        <v>13</v>
      </c>
      <c r="D16" s="104"/>
      <c r="E16" s="104"/>
      <c r="F16" s="104"/>
      <c r="G16" s="104"/>
      <c r="H16" s="104"/>
      <c r="I16" s="104"/>
      <c r="J16" s="105"/>
      <c r="K16" s="38"/>
    </row>
    <row r="17" spans="1:12" ht="17.25" customHeight="1" x14ac:dyDescent="0.25">
      <c r="A17" s="101"/>
      <c r="B17" s="101"/>
      <c r="C17" s="101" t="s">
        <v>14</v>
      </c>
      <c r="D17" s="106" t="s">
        <v>15</v>
      </c>
      <c r="E17" s="103" t="s">
        <v>16</v>
      </c>
      <c r="F17" s="104"/>
      <c r="G17" s="105"/>
      <c r="H17" s="103" t="s">
        <v>17</v>
      </c>
      <c r="I17" s="104"/>
      <c r="J17" s="105"/>
      <c r="K17" s="38"/>
    </row>
    <row r="18" spans="1:12" ht="24.75" customHeight="1" x14ac:dyDescent="0.25">
      <c r="A18" s="102"/>
      <c r="B18" s="102"/>
      <c r="C18" s="102"/>
      <c r="D18" s="106"/>
      <c r="E18" s="36" t="s">
        <v>18</v>
      </c>
      <c r="F18" s="36" t="s">
        <v>19</v>
      </c>
      <c r="G18" s="59" t="s">
        <v>58</v>
      </c>
      <c r="H18" s="37" t="s">
        <v>20</v>
      </c>
      <c r="I18" s="59" t="s">
        <v>21</v>
      </c>
      <c r="J18" s="38" t="s">
        <v>22</v>
      </c>
      <c r="K18" s="38" t="s">
        <v>37</v>
      </c>
    </row>
    <row r="19" spans="1:12" x14ac:dyDescent="0.25">
      <c r="A19" s="24" t="s">
        <v>35</v>
      </c>
      <c r="B19" s="7">
        <v>0</v>
      </c>
      <c r="C19" s="3" t="s">
        <v>34</v>
      </c>
      <c r="D19" s="24" t="s">
        <v>54</v>
      </c>
      <c r="E19" s="18" t="s">
        <v>33</v>
      </c>
      <c r="F19" s="4" t="s">
        <v>25</v>
      </c>
      <c r="G19" s="26">
        <v>44474</v>
      </c>
      <c r="H19" s="22">
        <v>0</v>
      </c>
      <c r="I19" s="26">
        <v>44474</v>
      </c>
      <c r="J19" s="10">
        <f>10.45+10.45+271</f>
        <v>291.89999999999998</v>
      </c>
      <c r="K19" s="54" t="s">
        <v>43</v>
      </c>
      <c r="L19" s="53"/>
    </row>
    <row r="20" spans="1:12" x14ac:dyDescent="0.25">
      <c r="A20" s="24" t="s">
        <v>35</v>
      </c>
      <c r="B20" s="7">
        <v>0</v>
      </c>
      <c r="C20" s="3" t="s">
        <v>34</v>
      </c>
      <c r="D20" s="24" t="s">
        <v>54</v>
      </c>
      <c r="E20" s="18" t="s">
        <v>33</v>
      </c>
      <c r="F20" s="4" t="s">
        <v>25</v>
      </c>
      <c r="G20" s="26">
        <v>44477</v>
      </c>
      <c r="H20" s="22">
        <v>0</v>
      </c>
      <c r="I20" s="26">
        <v>44477</v>
      </c>
      <c r="J20" s="10">
        <f>10.45*2</f>
        <v>20.9</v>
      </c>
      <c r="K20" s="54" t="s">
        <v>43</v>
      </c>
      <c r="L20" s="53"/>
    </row>
    <row r="21" spans="1:12" ht="22.5" x14ac:dyDescent="0.25">
      <c r="A21" s="12" t="s">
        <v>204</v>
      </c>
      <c r="B21" s="16">
        <v>287478.13</v>
      </c>
      <c r="C21" s="11" t="s">
        <v>59</v>
      </c>
      <c r="D21" s="12" t="s">
        <v>204</v>
      </c>
      <c r="E21" s="11" t="s">
        <v>24</v>
      </c>
      <c r="F21" s="47">
        <v>690</v>
      </c>
      <c r="G21" s="26">
        <v>44473</v>
      </c>
      <c r="H21" s="22">
        <v>0</v>
      </c>
      <c r="I21" s="48">
        <v>44480</v>
      </c>
      <c r="J21" s="10">
        <v>3448.98</v>
      </c>
      <c r="K21" s="54" t="s">
        <v>40</v>
      </c>
      <c r="L21" s="53"/>
    </row>
    <row r="22" spans="1:12" ht="22.5" x14ac:dyDescent="0.25">
      <c r="A22" s="12" t="s">
        <v>204</v>
      </c>
      <c r="B22" s="16">
        <v>287478.13</v>
      </c>
      <c r="C22" s="18" t="s">
        <v>67</v>
      </c>
      <c r="D22" s="12" t="s">
        <v>204</v>
      </c>
      <c r="E22" s="11" t="s">
        <v>24</v>
      </c>
      <c r="F22" s="13">
        <v>100</v>
      </c>
      <c r="G22" s="14">
        <v>44473</v>
      </c>
      <c r="H22" s="22">
        <v>0</v>
      </c>
      <c r="I22" s="48">
        <v>44480</v>
      </c>
      <c r="J22" s="10">
        <v>1344.58</v>
      </c>
      <c r="K22" s="54" t="s">
        <v>38</v>
      </c>
      <c r="L22" s="53"/>
    </row>
    <row r="23" spans="1:12" ht="22.5" x14ac:dyDescent="0.25">
      <c r="A23" s="12" t="s">
        <v>204</v>
      </c>
      <c r="B23" s="16">
        <v>287478.13</v>
      </c>
      <c r="C23" s="18" t="s">
        <v>30</v>
      </c>
      <c r="D23" s="12" t="s">
        <v>204</v>
      </c>
      <c r="E23" s="11" t="s">
        <v>24</v>
      </c>
      <c r="F23" s="47">
        <v>1171</v>
      </c>
      <c r="G23" s="26">
        <v>44470</v>
      </c>
      <c r="H23" s="22">
        <v>0</v>
      </c>
      <c r="I23" s="48">
        <v>44480</v>
      </c>
      <c r="J23" s="10">
        <v>1126.2</v>
      </c>
      <c r="K23" s="54" t="s">
        <v>38</v>
      </c>
      <c r="L23" s="53"/>
    </row>
    <row r="24" spans="1:12" ht="22.5" x14ac:dyDescent="0.25">
      <c r="A24" s="12" t="s">
        <v>204</v>
      </c>
      <c r="B24" s="16">
        <v>287478.13</v>
      </c>
      <c r="C24" s="18" t="s">
        <v>80</v>
      </c>
      <c r="D24" s="12" t="s">
        <v>204</v>
      </c>
      <c r="E24" s="11" t="s">
        <v>24</v>
      </c>
      <c r="F24" s="47">
        <v>36</v>
      </c>
      <c r="G24" s="26">
        <v>44473</v>
      </c>
      <c r="H24" s="22">
        <v>0</v>
      </c>
      <c r="I24" s="48">
        <v>44480</v>
      </c>
      <c r="J24" s="10">
        <v>1480</v>
      </c>
      <c r="K24" s="54" t="s">
        <v>38</v>
      </c>
      <c r="L24" s="53"/>
    </row>
    <row r="25" spans="1:12" ht="22.5" x14ac:dyDescent="0.25">
      <c r="A25" s="12" t="s">
        <v>204</v>
      </c>
      <c r="B25" s="16">
        <v>287478.13</v>
      </c>
      <c r="C25" s="18" t="s">
        <v>81</v>
      </c>
      <c r="D25" s="12" t="s">
        <v>204</v>
      </c>
      <c r="E25" s="11" t="s">
        <v>24</v>
      </c>
      <c r="F25" s="47">
        <v>122</v>
      </c>
      <c r="G25" s="26">
        <v>44470</v>
      </c>
      <c r="H25" s="22">
        <v>0</v>
      </c>
      <c r="I25" s="48">
        <v>44480</v>
      </c>
      <c r="J25" s="10">
        <v>1388.98</v>
      </c>
      <c r="K25" s="54" t="s">
        <v>38</v>
      </c>
      <c r="L25" s="53"/>
    </row>
    <row r="26" spans="1:12" s="76" customFormat="1" ht="22.5" x14ac:dyDescent="0.25">
      <c r="A26" s="12" t="s">
        <v>204</v>
      </c>
      <c r="B26" s="16">
        <v>287478.13</v>
      </c>
      <c r="C26" s="18" t="s">
        <v>81</v>
      </c>
      <c r="D26" s="12" t="s">
        <v>204</v>
      </c>
      <c r="E26" s="11" t="s">
        <v>24</v>
      </c>
      <c r="F26" s="17">
        <v>125</v>
      </c>
      <c r="G26" s="26">
        <v>44473</v>
      </c>
      <c r="H26" s="22">
        <v>0</v>
      </c>
      <c r="I26" s="48">
        <v>44480</v>
      </c>
      <c r="J26" s="10">
        <v>463.6</v>
      </c>
      <c r="K26" s="54" t="s">
        <v>39</v>
      </c>
      <c r="L26" s="75"/>
    </row>
    <row r="27" spans="1:12" ht="22.5" x14ac:dyDescent="0.25">
      <c r="A27" s="12" t="s">
        <v>204</v>
      </c>
      <c r="B27" s="16">
        <v>287478.13</v>
      </c>
      <c r="C27" s="18" t="s">
        <v>27</v>
      </c>
      <c r="D27" s="12" t="s">
        <v>204</v>
      </c>
      <c r="E27" s="11" t="s">
        <v>24</v>
      </c>
      <c r="F27" s="47">
        <v>191</v>
      </c>
      <c r="G27" s="26">
        <v>44473</v>
      </c>
      <c r="H27" s="22">
        <v>0</v>
      </c>
      <c r="I27" s="48">
        <v>44480</v>
      </c>
      <c r="J27" s="10">
        <v>1200</v>
      </c>
      <c r="K27" s="54" t="s">
        <v>38</v>
      </c>
      <c r="L27" s="53"/>
    </row>
    <row r="28" spans="1:12" ht="22.5" x14ac:dyDescent="0.25">
      <c r="A28" s="12" t="s">
        <v>204</v>
      </c>
      <c r="B28" s="16">
        <v>287478.13</v>
      </c>
      <c r="C28" s="18" t="s">
        <v>82</v>
      </c>
      <c r="D28" s="12" t="s">
        <v>204</v>
      </c>
      <c r="E28" s="11" t="s">
        <v>24</v>
      </c>
      <c r="F28" s="47">
        <v>323</v>
      </c>
      <c r="G28" s="26">
        <v>44473</v>
      </c>
      <c r="H28" s="22">
        <v>0</v>
      </c>
      <c r="I28" s="48">
        <v>44480</v>
      </c>
      <c r="J28" s="10">
        <v>3754</v>
      </c>
      <c r="K28" s="54" t="s">
        <v>38</v>
      </c>
      <c r="L28" s="53"/>
    </row>
    <row r="29" spans="1:12" ht="22.5" x14ac:dyDescent="0.25">
      <c r="A29" s="12" t="s">
        <v>204</v>
      </c>
      <c r="B29" s="16">
        <v>287478.13</v>
      </c>
      <c r="C29" s="18" t="s">
        <v>46</v>
      </c>
      <c r="D29" s="12" t="s">
        <v>204</v>
      </c>
      <c r="E29" s="11" t="s">
        <v>24</v>
      </c>
      <c r="F29" s="17">
        <v>325</v>
      </c>
      <c r="G29" s="26">
        <v>44469</v>
      </c>
      <c r="H29" s="22">
        <v>0</v>
      </c>
      <c r="I29" s="48">
        <v>44480</v>
      </c>
      <c r="J29" s="10">
        <v>1200</v>
      </c>
      <c r="K29" s="54" t="s">
        <v>38</v>
      </c>
      <c r="L29" s="53"/>
    </row>
    <row r="30" spans="1:12" ht="22.5" x14ac:dyDescent="0.25">
      <c r="A30" s="12" t="s">
        <v>204</v>
      </c>
      <c r="B30" s="16">
        <v>287478.13</v>
      </c>
      <c r="C30" s="18" t="s">
        <v>47</v>
      </c>
      <c r="D30" s="12" t="s">
        <v>204</v>
      </c>
      <c r="E30" s="11" t="s">
        <v>24</v>
      </c>
      <c r="F30" s="56">
        <v>395</v>
      </c>
      <c r="G30" s="23">
        <v>44473</v>
      </c>
      <c r="H30" s="22">
        <v>0</v>
      </c>
      <c r="I30" s="23">
        <v>44480</v>
      </c>
      <c r="J30" s="61">
        <v>1500</v>
      </c>
      <c r="K30" s="54" t="s">
        <v>38</v>
      </c>
      <c r="L30" s="53"/>
    </row>
    <row r="31" spans="1:12" ht="22.5" x14ac:dyDescent="0.25">
      <c r="A31" s="12" t="s">
        <v>204</v>
      </c>
      <c r="B31" s="16">
        <v>287478.13</v>
      </c>
      <c r="C31" s="44" t="s">
        <v>83</v>
      </c>
      <c r="D31" s="3" t="s">
        <v>204</v>
      </c>
      <c r="E31" s="44" t="s">
        <v>24</v>
      </c>
      <c r="F31" s="47">
        <v>408</v>
      </c>
      <c r="G31" s="23">
        <v>44473</v>
      </c>
      <c r="H31" s="22">
        <v>0</v>
      </c>
      <c r="I31" s="23">
        <v>44480</v>
      </c>
      <c r="J31" s="10">
        <v>1877</v>
      </c>
      <c r="K31" s="54" t="s">
        <v>38</v>
      </c>
      <c r="L31" s="53"/>
    </row>
    <row r="32" spans="1:12" ht="22.5" x14ac:dyDescent="0.25">
      <c r="A32" s="12" t="s">
        <v>204</v>
      </c>
      <c r="B32" s="16">
        <v>287478.13</v>
      </c>
      <c r="C32" s="18" t="s">
        <v>48</v>
      </c>
      <c r="D32" s="12" t="s">
        <v>204</v>
      </c>
      <c r="E32" s="11" t="s">
        <v>24</v>
      </c>
      <c r="F32" s="47">
        <v>426</v>
      </c>
      <c r="G32" s="26">
        <v>44473</v>
      </c>
      <c r="H32" s="22">
        <v>0</v>
      </c>
      <c r="I32" s="48">
        <v>44480</v>
      </c>
      <c r="J32" s="61">
        <v>1407.75</v>
      </c>
      <c r="K32" s="54" t="s">
        <v>38</v>
      </c>
      <c r="L32" s="53"/>
    </row>
    <row r="33" spans="1:12" ht="22.5" x14ac:dyDescent="0.25">
      <c r="A33" s="12" t="s">
        <v>204</v>
      </c>
      <c r="B33" s="16">
        <v>287478.13</v>
      </c>
      <c r="C33" s="18" t="s">
        <v>28</v>
      </c>
      <c r="D33" s="12" t="s">
        <v>204</v>
      </c>
      <c r="E33" s="11" t="s">
        <v>24</v>
      </c>
      <c r="F33" s="17">
        <v>435</v>
      </c>
      <c r="G33" s="26">
        <v>44473</v>
      </c>
      <c r="H33" s="22">
        <v>0</v>
      </c>
      <c r="I33" s="48">
        <v>44480</v>
      </c>
      <c r="J33" s="10">
        <v>1500</v>
      </c>
      <c r="K33" s="54" t="s">
        <v>38</v>
      </c>
      <c r="L33" s="53"/>
    </row>
    <row r="34" spans="1:12" ht="22.5" x14ac:dyDescent="0.25">
      <c r="A34" s="12" t="s">
        <v>204</v>
      </c>
      <c r="B34" s="16">
        <v>287478.13</v>
      </c>
      <c r="C34" s="18" t="s">
        <v>84</v>
      </c>
      <c r="D34" s="12" t="s">
        <v>204</v>
      </c>
      <c r="E34" s="11" t="s">
        <v>24</v>
      </c>
      <c r="F34" s="9">
        <v>558</v>
      </c>
      <c r="G34" s="26">
        <v>44473</v>
      </c>
      <c r="H34" s="22">
        <v>0</v>
      </c>
      <c r="I34" s="48">
        <v>44480</v>
      </c>
      <c r="J34" s="10">
        <v>1407.75</v>
      </c>
      <c r="K34" s="54" t="s">
        <v>38</v>
      </c>
      <c r="L34" s="53"/>
    </row>
    <row r="35" spans="1:12" ht="22.5" x14ac:dyDescent="0.25">
      <c r="A35" s="12" t="s">
        <v>204</v>
      </c>
      <c r="B35" s="16">
        <v>287478.13</v>
      </c>
      <c r="C35" s="18" t="s">
        <v>85</v>
      </c>
      <c r="D35" s="12" t="s">
        <v>204</v>
      </c>
      <c r="E35" s="11" t="s">
        <v>24</v>
      </c>
      <c r="F35" s="17">
        <v>561</v>
      </c>
      <c r="G35" s="26">
        <v>44473</v>
      </c>
      <c r="H35" s="22">
        <v>0</v>
      </c>
      <c r="I35" s="48">
        <v>44480</v>
      </c>
      <c r="J35" s="10">
        <v>1407.75</v>
      </c>
      <c r="K35" s="54" t="s">
        <v>38</v>
      </c>
      <c r="L35" s="53"/>
    </row>
    <row r="36" spans="1:12" ht="22.5" x14ac:dyDescent="0.25">
      <c r="A36" s="12" t="s">
        <v>204</v>
      </c>
      <c r="B36" s="16">
        <v>287478.13</v>
      </c>
      <c r="C36" s="3" t="s">
        <v>49</v>
      </c>
      <c r="D36" s="24" t="s">
        <v>204</v>
      </c>
      <c r="E36" s="18" t="s">
        <v>24</v>
      </c>
      <c r="F36" s="80" t="s">
        <v>86</v>
      </c>
      <c r="G36" s="26">
        <v>44473</v>
      </c>
      <c r="H36" s="22">
        <v>0</v>
      </c>
      <c r="I36" s="48">
        <v>44480</v>
      </c>
      <c r="J36" s="10">
        <v>1126.2</v>
      </c>
      <c r="K36" s="54" t="s">
        <v>38</v>
      </c>
      <c r="L36" s="53"/>
    </row>
    <row r="37" spans="1:12" ht="22.5" x14ac:dyDescent="0.25">
      <c r="A37" s="12" t="s">
        <v>204</v>
      </c>
      <c r="B37" s="16">
        <v>287478.13</v>
      </c>
      <c r="C37" s="18" t="s">
        <v>60</v>
      </c>
      <c r="D37" s="12" t="s">
        <v>204</v>
      </c>
      <c r="E37" s="11" t="s">
        <v>24</v>
      </c>
      <c r="F37" s="47" t="s">
        <v>130</v>
      </c>
      <c r="G37" s="26">
        <v>44473</v>
      </c>
      <c r="H37" s="22">
        <v>0</v>
      </c>
      <c r="I37" s="48">
        <v>44480</v>
      </c>
      <c r="J37" s="10">
        <v>563.1</v>
      </c>
      <c r="K37" s="54" t="s">
        <v>38</v>
      </c>
      <c r="L37" s="53" t="s">
        <v>196</v>
      </c>
    </row>
    <row r="38" spans="1:12" ht="22.5" x14ac:dyDescent="0.25">
      <c r="A38" s="12" t="s">
        <v>204</v>
      </c>
      <c r="B38" s="16">
        <v>287478.13</v>
      </c>
      <c r="C38" s="18" t="s">
        <v>29</v>
      </c>
      <c r="D38" s="12" t="s">
        <v>204</v>
      </c>
      <c r="E38" s="11" t="s">
        <v>24</v>
      </c>
      <c r="F38" s="47">
        <v>946</v>
      </c>
      <c r="G38" s="26">
        <v>44473</v>
      </c>
      <c r="H38" s="22">
        <v>0</v>
      </c>
      <c r="I38" s="48">
        <v>44480</v>
      </c>
      <c r="J38" s="10">
        <v>1407.75</v>
      </c>
      <c r="K38" s="54" t="s">
        <v>38</v>
      </c>
      <c r="L38" s="53"/>
    </row>
    <row r="39" spans="1:12" ht="22.5" x14ac:dyDescent="0.25">
      <c r="A39" s="12" t="s">
        <v>204</v>
      </c>
      <c r="B39" s="16">
        <v>287478.13</v>
      </c>
      <c r="C39" s="18" t="s">
        <v>87</v>
      </c>
      <c r="D39" s="12" t="s">
        <v>204</v>
      </c>
      <c r="E39" s="11" t="s">
        <v>24</v>
      </c>
      <c r="F39" s="25">
        <v>1043</v>
      </c>
      <c r="G39" s="48">
        <v>44473</v>
      </c>
      <c r="H39" s="22">
        <v>0</v>
      </c>
      <c r="I39" s="48">
        <v>44480</v>
      </c>
      <c r="J39" s="10">
        <v>1500</v>
      </c>
      <c r="K39" s="54" t="s">
        <v>38</v>
      </c>
      <c r="L39" s="53"/>
    </row>
    <row r="40" spans="1:12" ht="22.5" x14ac:dyDescent="0.25">
      <c r="A40" s="12" t="s">
        <v>204</v>
      </c>
      <c r="B40" s="16">
        <v>287478.13</v>
      </c>
      <c r="C40" s="43" t="s">
        <v>50</v>
      </c>
      <c r="D40" s="12" t="s">
        <v>204</v>
      </c>
      <c r="E40" s="11" t="s">
        <v>24</v>
      </c>
      <c r="F40" s="17">
        <v>1354</v>
      </c>
      <c r="G40" s="26">
        <v>44473</v>
      </c>
      <c r="H40" s="22">
        <v>0</v>
      </c>
      <c r="I40" s="48">
        <v>44480</v>
      </c>
      <c r="J40" s="10">
        <v>938.5</v>
      </c>
      <c r="K40" s="54" t="s">
        <v>38</v>
      </c>
      <c r="L40" s="53"/>
    </row>
    <row r="41" spans="1:12" ht="22.5" x14ac:dyDescent="0.25">
      <c r="A41" s="12" t="s">
        <v>204</v>
      </c>
      <c r="B41" s="16">
        <v>287478.13</v>
      </c>
      <c r="C41" s="43" t="s">
        <v>51</v>
      </c>
      <c r="D41" s="12" t="s">
        <v>204</v>
      </c>
      <c r="E41" s="11" t="s">
        <v>24</v>
      </c>
      <c r="F41" s="47">
        <v>3054</v>
      </c>
      <c r="G41" s="26">
        <v>44473</v>
      </c>
      <c r="H41" s="22">
        <v>0</v>
      </c>
      <c r="I41" s="48">
        <v>44480</v>
      </c>
      <c r="J41" s="10">
        <v>1407.75</v>
      </c>
      <c r="K41" s="54" t="s">
        <v>38</v>
      </c>
      <c r="L41" s="53"/>
    </row>
    <row r="42" spans="1:12" ht="22.5" x14ac:dyDescent="0.25">
      <c r="A42" s="12" t="s">
        <v>204</v>
      </c>
      <c r="B42" s="16">
        <v>287478.13</v>
      </c>
      <c r="C42" s="43" t="s">
        <v>50</v>
      </c>
      <c r="D42" s="12" t="s">
        <v>204</v>
      </c>
      <c r="E42" s="11" t="s">
        <v>24</v>
      </c>
      <c r="F42" s="17">
        <v>1353</v>
      </c>
      <c r="G42" s="26">
        <v>44473</v>
      </c>
      <c r="H42" s="22">
        <v>0</v>
      </c>
      <c r="I42" s="48">
        <v>44480</v>
      </c>
      <c r="J42" s="10">
        <v>1877</v>
      </c>
      <c r="K42" s="54" t="s">
        <v>38</v>
      </c>
      <c r="L42" s="53"/>
    </row>
    <row r="43" spans="1:12" x14ac:dyDescent="0.25">
      <c r="A43" s="24" t="s">
        <v>35</v>
      </c>
      <c r="B43" s="7">
        <v>0</v>
      </c>
      <c r="C43" s="3" t="s">
        <v>34</v>
      </c>
      <c r="D43" s="24" t="s">
        <v>54</v>
      </c>
      <c r="E43" s="18" t="s">
        <v>33</v>
      </c>
      <c r="F43" s="4" t="s">
        <v>25</v>
      </c>
      <c r="G43" s="26">
        <v>44480</v>
      </c>
      <c r="H43" s="22">
        <v>0</v>
      </c>
      <c r="I43" s="48">
        <v>44480</v>
      </c>
      <c r="J43" s="10">
        <f>10.45*19</f>
        <v>198.54999999999998</v>
      </c>
      <c r="K43" s="54" t="s">
        <v>43</v>
      </c>
      <c r="L43" s="53"/>
    </row>
    <row r="44" spans="1:12" ht="22.5" x14ac:dyDescent="0.25">
      <c r="A44" s="12" t="s">
        <v>204</v>
      </c>
      <c r="B44" s="16">
        <v>287478.13</v>
      </c>
      <c r="C44" s="43" t="s">
        <v>88</v>
      </c>
      <c r="D44" s="11" t="s">
        <v>204</v>
      </c>
      <c r="E44" s="11" t="s">
        <v>24</v>
      </c>
      <c r="F44" s="49">
        <v>99</v>
      </c>
      <c r="G44" s="14">
        <v>44470</v>
      </c>
      <c r="H44" s="13">
        <v>0</v>
      </c>
      <c r="I44" s="67">
        <v>44482</v>
      </c>
      <c r="J44" s="68">
        <v>29313.57</v>
      </c>
      <c r="K44" s="54" t="s">
        <v>38</v>
      </c>
      <c r="L44" s="53"/>
    </row>
    <row r="45" spans="1:12" ht="22.5" x14ac:dyDescent="0.25">
      <c r="A45" s="12" t="s">
        <v>204</v>
      </c>
      <c r="B45" s="16">
        <v>287478.13</v>
      </c>
      <c r="C45" s="43" t="s">
        <v>89</v>
      </c>
      <c r="D45" s="11" t="s">
        <v>204</v>
      </c>
      <c r="E45" s="11" t="s">
        <v>24</v>
      </c>
      <c r="F45" s="49">
        <v>69</v>
      </c>
      <c r="G45" s="14">
        <v>44474</v>
      </c>
      <c r="H45" s="13">
        <v>0</v>
      </c>
      <c r="I45" s="67">
        <v>44482</v>
      </c>
      <c r="J45" s="68">
        <v>1390.81</v>
      </c>
      <c r="K45" s="54" t="s">
        <v>39</v>
      </c>
      <c r="L45" s="53"/>
    </row>
    <row r="46" spans="1:12" ht="22.5" x14ac:dyDescent="0.25">
      <c r="A46" s="12" t="s">
        <v>204</v>
      </c>
      <c r="B46" s="16">
        <v>287478.13</v>
      </c>
      <c r="C46" s="43" t="s">
        <v>90</v>
      </c>
      <c r="D46" s="11" t="s">
        <v>204</v>
      </c>
      <c r="E46" s="11" t="s">
        <v>24</v>
      </c>
      <c r="F46" s="49">
        <v>4</v>
      </c>
      <c r="G46" s="14">
        <v>44474</v>
      </c>
      <c r="H46" s="13">
        <v>0</v>
      </c>
      <c r="I46" s="67">
        <v>44482</v>
      </c>
      <c r="J46" s="68">
        <v>987.97</v>
      </c>
      <c r="K46" s="54" t="s">
        <v>39</v>
      </c>
      <c r="L46" s="53"/>
    </row>
    <row r="47" spans="1:12" ht="22.5" x14ac:dyDescent="0.25">
      <c r="A47" s="12" t="s">
        <v>204</v>
      </c>
      <c r="B47" s="16">
        <v>287478.13</v>
      </c>
      <c r="C47" s="43" t="s">
        <v>45</v>
      </c>
      <c r="D47" s="11" t="s">
        <v>204</v>
      </c>
      <c r="E47" s="11" t="s">
        <v>24</v>
      </c>
      <c r="F47" s="49">
        <v>98</v>
      </c>
      <c r="G47" s="14">
        <v>44474</v>
      </c>
      <c r="H47" s="13">
        <v>0</v>
      </c>
      <c r="I47" s="67">
        <v>44482</v>
      </c>
      <c r="J47" s="68">
        <v>828</v>
      </c>
      <c r="K47" s="54" t="s">
        <v>39</v>
      </c>
      <c r="L47" s="53"/>
    </row>
    <row r="48" spans="1:12" ht="22.5" x14ac:dyDescent="0.25">
      <c r="A48" s="12" t="s">
        <v>204</v>
      </c>
      <c r="B48" s="16">
        <v>287478.13</v>
      </c>
      <c r="C48" s="43" t="s">
        <v>45</v>
      </c>
      <c r="D48" s="11" t="s">
        <v>204</v>
      </c>
      <c r="E48" s="11" t="s">
        <v>24</v>
      </c>
      <c r="F48" s="49">
        <v>100</v>
      </c>
      <c r="G48" s="14">
        <v>44474</v>
      </c>
      <c r="H48" s="13">
        <v>0</v>
      </c>
      <c r="I48" s="67">
        <v>44482</v>
      </c>
      <c r="J48" s="68">
        <v>1480</v>
      </c>
      <c r="K48" s="54" t="s">
        <v>38</v>
      </c>
      <c r="L48" s="53"/>
    </row>
    <row r="49" spans="1:12" ht="22.5" x14ac:dyDescent="0.25">
      <c r="A49" s="12" t="s">
        <v>204</v>
      </c>
      <c r="B49" s="16">
        <v>287478.13</v>
      </c>
      <c r="C49" s="43" t="s">
        <v>45</v>
      </c>
      <c r="D49" s="11" t="s">
        <v>204</v>
      </c>
      <c r="E49" s="11" t="s">
        <v>24</v>
      </c>
      <c r="F49" s="49">
        <v>103</v>
      </c>
      <c r="G49" s="14">
        <v>44475</v>
      </c>
      <c r="H49" s="13">
        <v>0</v>
      </c>
      <c r="I49" s="67">
        <v>44482</v>
      </c>
      <c r="J49" s="68">
        <v>246.99</v>
      </c>
      <c r="K49" s="54" t="s">
        <v>39</v>
      </c>
      <c r="L49" s="53"/>
    </row>
    <row r="50" spans="1:12" ht="22.5" x14ac:dyDescent="0.25">
      <c r="A50" s="12" t="s">
        <v>204</v>
      </c>
      <c r="B50" s="16">
        <v>287478.13</v>
      </c>
      <c r="C50" s="43" t="s">
        <v>53</v>
      </c>
      <c r="D50" s="11" t="s">
        <v>204</v>
      </c>
      <c r="E50" s="11" t="s">
        <v>24</v>
      </c>
      <c r="F50" s="49">
        <v>110</v>
      </c>
      <c r="G50" s="14">
        <v>44474</v>
      </c>
      <c r="H50" s="13">
        <v>0</v>
      </c>
      <c r="I50" s="67">
        <v>44482</v>
      </c>
      <c r="J50" s="68">
        <f>17385.15</f>
        <v>17385.150000000001</v>
      </c>
      <c r="K50" s="54" t="s">
        <v>39</v>
      </c>
      <c r="L50" s="53" t="s">
        <v>198</v>
      </c>
    </row>
    <row r="51" spans="1:12" ht="22.5" x14ac:dyDescent="0.25">
      <c r="A51" s="12" t="s">
        <v>204</v>
      </c>
      <c r="B51" s="16">
        <v>287478.13</v>
      </c>
      <c r="C51" s="43" t="s">
        <v>91</v>
      </c>
      <c r="D51" s="11" t="s">
        <v>204</v>
      </c>
      <c r="E51" s="11" t="s">
        <v>24</v>
      </c>
      <c r="F51" s="49">
        <v>129</v>
      </c>
      <c r="G51" s="14">
        <v>44474</v>
      </c>
      <c r="H51" s="13">
        <v>0</v>
      </c>
      <c r="I51" s="67">
        <v>44482</v>
      </c>
      <c r="J51" s="68">
        <v>4198.8599999999997</v>
      </c>
      <c r="K51" s="54" t="s">
        <v>39</v>
      </c>
      <c r="L51" s="53"/>
    </row>
    <row r="52" spans="1:12" ht="22.5" x14ac:dyDescent="0.25">
      <c r="A52" s="12" t="s">
        <v>204</v>
      </c>
      <c r="B52" s="16">
        <v>287478.13</v>
      </c>
      <c r="C52" s="43" t="s">
        <v>92</v>
      </c>
      <c r="D52" s="11" t="s">
        <v>204</v>
      </c>
      <c r="E52" s="11" t="s">
        <v>24</v>
      </c>
      <c r="F52" s="49">
        <v>214</v>
      </c>
      <c r="G52" s="14">
        <v>44473</v>
      </c>
      <c r="H52" s="13">
        <v>0</v>
      </c>
      <c r="I52" s="67">
        <v>44482</v>
      </c>
      <c r="J52" s="68">
        <v>426.6</v>
      </c>
      <c r="K52" s="54" t="s">
        <v>39</v>
      </c>
      <c r="L52" s="53"/>
    </row>
    <row r="53" spans="1:12" ht="22.5" x14ac:dyDescent="0.25">
      <c r="A53" s="12" t="s">
        <v>204</v>
      </c>
      <c r="B53" s="16">
        <v>287478.13</v>
      </c>
      <c r="C53" s="43" t="s">
        <v>92</v>
      </c>
      <c r="D53" s="11" t="s">
        <v>204</v>
      </c>
      <c r="E53" s="11" t="s">
        <v>24</v>
      </c>
      <c r="F53" s="49">
        <v>219</v>
      </c>
      <c r="G53" s="14">
        <v>44473</v>
      </c>
      <c r="H53" s="13">
        <v>0</v>
      </c>
      <c r="I53" s="67">
        <v>44482</v>
      </c>
      <c r="J53" s="68">
        <v>5910.95</v>
      </c>
      <c r="K53" s="54" t="s">
        <v>39</v>
      </c>
      <c r="L53" s="53"/>
    </row>
    <row r="54" spans="1:12" ht="22.5" x14ac:dyDescent="0.25">
      <c r="A54" s="12" t="s">
        <v>204</v>
      </c>
      <c r="B54" s="16">
        <v>287478.13</v>
      </c>
      <c r="C54" s="43" t="s">
        <v>69</v>
      </c>
      <c r="D54" s="11" t="s">
        <v>204</v>
      </c>
      <c r="E54" s="11" t="s">
        <v>24</v>
      </c>
      <c r="F54" s="49" t="s">
        <v>129</v>
      </c>
      <c r="G54" s="14">
        <v>44474</v>
      </c>
      <c r="H54" s="13">
        <v>0</v>
      </c>
      <c r="I54" s="67">
        <v>44482</v>
      </c>
      <c r="J54" s="68">
        <v>563.1</v>
      </c>
      <c r="K54" s="62" t="s">
        <v>38</v>
      </c>
      <c r="L54" s="53" t="s">
        <v>199</v>
      </c>
    </row>
    <row r="55" spans="1:12" ht="22.5" x14ac:dyDescent="0.25">
      <c r="A55" s="12" t="s">
        <v>204</v>
      </c>
      <c r="B55" s="16">
        <v>287478.13</v>
      </c>
      <c r="C55" s="43" t="s">
        <v>93</v>
      </c>
      <c r="D55" s="11" t="s">
        <v>204</v>
      </c>
      <c r="E55" s="11" t="s">
        <v>24</v>
      </c>
      <c r="F55" s="49">
        <v>5303</v>
      </c>
      <c r="G55" s="14">
        <v>44474</v>
      </c>
      <c r="H55" s="13">
        <v>0</v>
      </c>
      <c r="I55" s="67">
        <v>44482</v>
      </c>
      <c r="J55" s="68">
        <v>1500</v>
      </c>
      <c r="K55" s="62" t="s">
        <v>38</v>
      </c>
      <c r="L55" s="53"/>
    </row>
    <row r="56" spans="1:12" x14ac:dyDescent="0.25">
      <c r="A56" s="24" t="s">
        <v>35</v>
      </c>
      <c r="B56" s="7">
        <v>0</v>
      </c>
      <c r="C56" s="3" t="s">
        <v>34</v>
      </c>
      <c r="D56" s="24" t="s">
        <v>54</v>
      </c>
      <c r="E56" s="18" t="s">
        <v>33</v>
      </c>
      <c r="F56" s="4" t="s">
        <v>25</v>
      </c>
      <c r="G56" s="26">
        <v>44482</v>
      </c>
      <c r="H56" s="22">
        <v>0</v>
      </c>
      <c r="I56" s="48">
        <v>44482</v>
      </c>
      <c r="J56" s="10">
        <f>10.45*11</f>
        <v>114.94999999999999</v>
      </c>
      <c r="K56" s="54" t="s">
        <v>96</v>
      </c>
      <c r="L56" s="53"/>
    </row>
    <row r="57" spans="1:12" ht="22.5" x14ac:dyDescent="0.25">
      <c r="A57" s="12" t="s">
        <v>204</v>
      </c>
      <c r="B57" s="16">
        <v>287478.13</v>
      </c>
      <c r="C57" s="3" t="s">
        <v>94</v>
      </c>
      <c r="D57" s="11" t="s">
        <v>204</v>
      </c>
      <c r="E57" s="11" t="s">
        <v>24</v>
      </c>
      <c r="F57" s="4" t="s">
        <v>95</v>
      </c>
      <c r="G57" s="26">
        <v>44469</v>
      </c>
      <c r="H57" s="22">
        <v>0</v>
      </c>
      <c r="I57" s="48">
        <v>44483</v>
      </c>
      <c r="J57" s="10">
        <v>8760</v>
      </c>
      <c r="K57" s="54" t="s">
        <v>38</v>
      </c>
      <c r="L57" s="53"/>
    </row>
    <row r="58" spans="1:12" x14ac:dyDescent="0.25">
      <c r="A58" s="24" t="s">
        <v>35</v>
      </c>
      <c r="B58" s="7">
        <v>0</v>
      </c>
      <c r="C58" s="3" t="s">
        <v>34</v>
      </c>
      <c r="D58" s="24" t="s">
        <v>54</v>
      </c>
      <c r="E58" s="18" t="s">
        <v>33</v>
      </c>
      <c r="F58" s="4" t="s">
        <v>25</v>
      </c>
      <c r="G58" s="26">
        <v>44483</v>
      </c>
      <c r="H58" s="22">
        <v>0</v>
      </c>
      <c r="I58" s="48">
        <v>44483</v>
      </c>
      <c r="J58" s="10">
        <v>10.45</v>
      </c>
      <c r="K58" s="54" t="s">
        <v>96</v>
      </c>
      <c r="L58" s="53"/>
    </row>
    <row r="59" spans="1:12" x14ac:dyDescent="0.25">
      <c r="A59" s="44" t="s">
        <v>205</v>
      </c>
      <c r="B59" s="7">
        <v>244767.48</v>
      </c>
      <c r="C59" s="3" t="s">
        <v>63</v>
      </c>
      <c r="D59" s="11" t="s">
        <v>206</v>
      </c>
      <c r="E59" s="11" t="s">
        <v>24</v>
      </c>
      <c r="F59" s="4" t="s">
        <v>97</v>
      </c>
      <c r="G59" s="26">
        <v>44462</v>
      </c>
      <c r="H59" s="22">
        <v>0</v>
      </c>
      <c r="I59" s="48">
        <v>44487</v>
      </c>
      <c r="J59" s="10">
        <v>18448.16</v>
      </c>
      <c r="K59" s="54" t="s">
        <v>38</v>
      </c>
      <c r="L59" s="53"/>
    </row>
    <row r="60" spans="1:12" x14ac:dyDescent="0.25">
      <c r="A60" s="44" t="s">
        <v>205</v>
      </c>
      <c r="B60" s="7">
        <v>244767.48</v>
      </c>
      <c r="C60" s="3" t="s">
        <v>63</v>
      </c>
      <c r="D60" s="11" t="s">
        <v>206</v>
      </c>
      <c r="E60" s="11" t="s">
        <v>24</v>
      </c>
      <c r="F60" s="4" t="s">
        <v>108</v>
      </c>
      <c r="G60" s="26">
        <v>44462</v>
      </c>
      <c r="H60" s="22">
        <v>0</v>
      </c>
      <c r="I60" s="48">
        <v>44487</v>
      </c>
      <c r="J60" s="10">
        <v>18448.16</v>
      </c>
      <c r="K60" s="54" t="s">
        <v>38</v>
      </c>
      <c r="L60" s="53"/>
    </row>
    <row r="61" spans="1:12" x14ac:dyDescent="0.25">
      <c r="A61" s="44" t="s">
        <v>205</v>
      </c>
      <c r="B61" s="7">
        <v>244767.48</v>
      </c>
      <c r="C61" s="3" t="s">
        <v>63</v>
      </c>
      <c r="D61" s="11" t="s">
        <v>206</v>
      </c>
      <c r="E61" s="11" t="s">
        <v>24</v>
      </c>
      <c r="F61" s="4" t="s">
        <v>109</v>
      </c>
      <c r="G61" s="14">
        <v>44462</v>
      </c>
      <c r="H61" s="13">
        <v>0</v>
      </c>
      <c r="I61" s="67">
        <v>44487</v>
      </c>
      <c r="J61" s="68">
        <v>18453.68</v>
      </c>
      <c r="K61" s="54" t="s">
        <v>38</v>
      </c>
      <c r="L61" s="53"/>
    </row>
    <row r="62" spans="1:12" x14ac:dyDescent="0.25">
      <c r="A62" s="44" t="s">
        <v>205</v>
      </c>
      <c r="B62" s="7">
        <v>244767.48</v>
      </c>
      <c r="C62" s="3" t="s">
        <v>63</v>
      </c>
      <c r="D62" s="11" t="s">
        <v>206</v>
      </c>
      <c r="E62" s="11" t="s">
        <v>24</v>
      </c>
      <c r="F62" s="4" t="s">
        <v>98</v>
      </c>
      <c r="G62" s="26">
        <v>44461</v>
      </c>
      <c r="H62" s="22">
        <v>0</v>
      </c>
      <c r="I62" s="48">
        <v>44487</v>
      </c>
      <c r="J62" s="10">
        <v>683.27</v>
      </c>
      <c r="K62" s="54" t="s">
        <v>38</v>
      </c>
      <c r="L62" s="53"/>
    </row>
    <row r="63" spans="1:12" x14ac:dyDescent="0.25">
      <c r="A63" s="44" t="s">
        <v>205</v>
      </c>
      <c r="B63" s="7">
        <v>244767.48</v>
      </c>
      <c r="C63" s="3" t="s">
        <v>63</v>
      </c>
      <c r="D63" s="11" t="s">
        <v>206</v>
      </c>
      <c r="E63" s="11" t="s">
        <v>24</v>
      </c>
      <c r="F63" s="4" t="s">
        <v>111</v>
      </c>
      <c r="G63" s="26">
        <v>44461</v>
      </c>
      <c r="H63" s="22">
        <v>0</v>
      </c>
      <c r="I63" s="48">
        <v>44487</v>
      </c>
      <c r="J63" s="10">
        <v>683.27</v>
      </c>
      <c r="K63" s="54" t="s">
        <v>38</v>
      </c>
      <c r="L63" s="53"/>
    </row>
    <row r="64" spans="1:12" x14ac:dyDescent="0.25">
      <c r="A64" s="44" t="s">
        <v>205</v>
      </c>
      <c r="B64" s="7">
        <v>244767.48</v>
      </c>
      <c r="C64" s="3" t="s">
        <v>63</v>
      </c>
      <c r="D64" s="11" t="s">
        <v>206</v>
      </c>
      <c r="E64" s="11" t="s">
        <v>24</v>
      </c>
      <c r="F64" s="49" t="s">
        <v>110</v>
      </c>
      <c r="G64" s="14">
        <v>44461</v>
      </c>
      <c r="H64" s="13">
        <v>0</v>
      </c>
      <c r="I64" s="67">
        <v>44487</v>
      </c>
      <c r="J64" s="68">
        <v>683.46</v>
      </c>
      <c r="K64" s="54" t="s">
        <v>38</v>
      </c>
      <c r="L64" s="53"/>
    </row>
    <row r="65" spans="1:12" x14ac:dyDescent="0.25">
      <c r="A65" s="44" t="s">
        <v>205</v>
      </c>
      <c r="B65" s="7">
        <v>244767.48</v>
      </c>
      <c r="C65" s="3" t="s">
        <v>63</v>
      </c>
      <c r="D65" s="11" t="s">
        <v>206</v>
      </c>
      <c r="E65" s="11" t="s">
        <v>24</v>
      </c>
      <c r="F65" s="4" t="s">
        <v>99</v>
      </c>
      <c r="G65" s="26">
        <v>44461</v>
      </c>
      <c r="H65" s="22">
        <v>0</v>
      </c>
      <c r="I65" s="48">
        <v>44487</v>
      </c>
      <c r="J65" s="10">
        <v>4919.51</v>
      </c>
      <c r="K65" s="54" t="s">
        <v>38</v>
      </c>
      <c r="L65" s="53"/>
    </row>
    <row r="66" spans="1:12" x14ac:dyDescent="0.25">
      <c r="A66" s="44" t="s">
        <v>205</v>
      </c>
      <c r="B66" s="7">
        <v>244767.48</v>
      </c>
      <c r="C66" s="3" t="s">
        <v>63</v>
      </c>
      <c r="D66" s="11" t="s">
        <v>206</v>
      </c>
      <c r="E66" s="11" t="s">
        <v>24</v>
      </c>
      <c r="F66" s="4" t="s">
        <v>112</v>
      </c>
      <c r="G66" s="26">
        <v>44461</v>
      </c>
      <c r="H66" s="22">
        <v>0</v>
      </c>
      <c r="I66" s="48">
        <v>44487</v>
      </c>
      <c r="J66" s="10">
        <v>4919.51</v>
      </c>
      <c r="K66" s="54" t="s">
        <v>38</v>
      </c>
      <c r="L66" s="53"/>
    </row>
    <row r="67" spans="1:12" x14ac:dyDescent="0.25">
      <c r="A67" s="44" t="s">
        <v>205</v>
      </c>
      <c r="B67" s="7">
        <v>244767.48</v>
      </c>
      <c r="C67" s="3" t="s">
        <v>63</v>
      </c>
      <c r="D67" s="11" t="s">
        <v>206</v>
      </c>
      <c r="E67" s="11" t="s">
        <v>24</v>
      </c>
      <c r="F67" s="4" t="s">
        <v>113</v>
      </c>
      <c r="G67" s="26">
        <v>44461</v>
      </c>
      <c r="H67" s="22">
        <v>0</v>
      </c>
      <c r="I67" s="48">
        <v>44487</v>
      </c>
      <c r="J67" s="10">
        <v>4920.9799999999996</v>
      </c>
      <c r="K67" s="54" t="s">
        <v>38</v>
      </c>
      <c r="L67" s="53"/>
    </row>
    <row r="68" spans="1:12" x14ac:dyDescent="0.25">
      <c r="A68" s="44" t="s">
        <v>205</v>
      </c>
      <c r="B68" s="7">
        <v>244767.48</v>
      </c>
      <c r="C68" s="3" t="s">
        <v>100</v>
      </c>
      <c r="D68" s="11" t="s">
        <v>206</v>
      </c>
      <c r="E68" s="11" t="s">
        <v>24</v>
      </c>
      <c r="F68" s="4" t="s">
        <v>101</v>
      </c>
      <c r="G68" s="26">
        <v>44456</v>
      </c>
      <c r="H68" s="22">
        <v>0</v>
      </c>
      <c r="I68" s="48">
        <v>44487</v>
      </c>
      <c r="J68" s="10">
        <f>3021.6</f>
        <v>3021.6</v>
      </c>
      <c r="K68" s="54" t="s">
        <v>55</v>
      </c>
      <c r="L68" s="53" t="s">
        <v>189</v>
      </c>
    </row>
    <row r="69" spans="1:12" x14ac:dyDescent="0.25">
      <c r="A69" s="44" t="s">
        <v>205</v>
      </c>
      <c r="B69" s="7">
        <v>244767.48</v>
      </c>
      <c r="C69" s="3" t="s">
        <v>100</v>
      </c>
      <c r="D69" s="11" t="s">
        <v>206</v>
      </c>
      <c r="E69" s="11" t="s">
        <v>24</v>
      </c>
      <c r="F69" s="4" t="s">
        <v>102</v>
      </c>
      <c r="G69" s="26">
        <v>44456</v>
      </c>
      <c r="H69" s="22">
        <v>0</v>
      </c>
      <c r="I69" s="48">
        <v>44487</v>
      </c>
      <c r="J69" s="10">
        <v>3000</v>
      </c>
      <c r="K69" s="54" t="s">
        <v>55</v>
      </c>
      <c r="L69" s="53"/>
    </row>
    <row r="70" spans="1:12" x14ac:dyDescent="0.25">
      <c r="A70" s="44" t="s">
        <v>205</v>
      </c>
      <c r="B70" s="7">
        <v>244767.48</v>
      </c>
      <c r="C70" s="3" t="s">
        <v>103</v>
      </c>
      <c r="D70" s="11" t="s">
        <v>206</v>
      </c>
      <c r="E70" s="11" t="s">
        <v>24</v>
      </c>
      <c r="F70" s="4" t="s">
        <v>104</v>
      </c>
      <c r="G70" s="26">
        <v>44469</v>
      </c>
      <c r="H70" s="22">
        <v>0</v>
      </c>
      <c r="I70" s="48">
        <v>44487</v>
      </c>
      <c r="J70" s="10">
        <v>12051</v>
      </c>
      <c r="K70" s="54" t="s">
        <v>38</v>
      </c>
      <c r="L70" s="53"/>
    </row>
    <row r="71" spans="1:12" x14ac:dyDescent="0.25">
      <c r="A71" s="44" t="s">
        <v>205</v>
      </c>
      <c r="B71" s="7">
        <v>244767.48</v>
      </c>
      <c r="C71" s="3" t="s">
        <v>63</v>
      </c>
      <c r="D71" s="11" t="s">
        <v>206</v>
      </c>
      <c r="E71" s="11" t="s">
        <v>24</v>
      </c>
      <c r="F71" s="49" t="s">
        <v>105</v>
      </c>
      <c r="G71" s="14">
        <v>44467</v>
      </c>
      <c r="H71" s="22">
        <v>0</v>
      </c>
      <c r="I71" s="48">
        <v>44487</v>
      </c>
      <c r="J71" s="68">
        <v>2049.8000000000002</v>
      </c>
      <c r="K71" s="54" t="s">
        <v>38</v>
      </c>
      <c r="L71" s="53"/>
    </row>
    <row r="72" spans="1:12" x14ac:dyDescent="0.25">
      <c r="A72" s="44" t="s">
        <v>205</v>
      </c>
      <c r="B72" s="7">
        <v>244767.48</v>
      </c>
      <c r="C72" s="3" t="s">
        <v>63</v>
      </c>
      <c r="D72" s="11" t="s">
        <v>206</v>
      </c>
      <c r="E72" s="11" t="s">
        <v>24</v>
      </c>
      <c r="F72" s="49" t="s">
        <v>106</v>
      </c>
      <c r="G72" s="14">
        <v>44467</v>
      </c>
      <c r="H72" s="13">
        <v>0</v>
      </c>
      <c r="I72" s="48">
        <v>44487</v>
      </c>
      <c r="J72" s="68">
        <v>2049.8000000000002</v>
      </c>
      <c r="K72" s="54" t="s">
        <v>38</v>
      </c>
      <c r="L72" s="53"/>
    </row>
    <row r="73" spans="1:12" x14ac:dyDescent="0.25">
      <c r="A73" s="44" t="s">
        <v>205</v>
      </c>
      <c r="B73" s="7">
        <v>244767.48</v>
      </c>
      <c r="C73" s="3" t="s">
        <v>63</v>
      </c>
      <c r="D73" s="11" t="s">
        <v>206</v>
      </c>
      <c r="E73" s="11" t="s">
        <v>24</v>
      </c>
      <c r="F73" s="49" t="s">
        <v>107</v>
      </c>
      <c r="G73" s="26">
        <v>44467</v>
      </c>
      <c r="H73" s="22">
        <v>0</v>
      </c>
      <c r="I73" s="48">
        <v>44487</v>
      </c>
      <c r="J73" s="10">
        <v>2050.4</v>
      </c>
      <c r="K73" s="54" t="s">
        <v>38</v>
      </c>
      <c r="L73" s="53"/>
    </row>
    <row r="74" spans="1:12" x14ac:dyDescent="0.25">
      <c r="A74" s="44" t="s">
        <v>205</v>
      </c>
      <c r="B74" s="7">
        <v>244767.48</v>
      </c>
      <c r="C74" s="3" t="s">
        <v>114</v>
      </c>
      <c r="D74" s="11" t="s">
        <v>206</v>
      </c>
      <c r="E74" s="11" t="s">
        <v>24</v>
      </c>
      <c r="F74" s="4" t="s">
        <v>115</v>
      </c>
      <c r="G74" s="23">
        <v>44469</v>
      </c>
      <c r="H74" s="22">
        <v>0</v>
      </c>
      <c r="I74" s="23">
        <v>44487</v>
      </c>
      <c r="J74" s="68">
        <v>60000</v>
      </c>
      <c r="K74" s="54" t="s">
        <v>38</v>
      </c>
      <c r="L74" s="53"/>
    </row>
    <row r="75" spans="1:12" x14ac:dyDescent="0.25">
      <c r="A75" s="44" t="s">
        <v>205</v>
      </c>
      <c r="B75" s="7">
        <v>244767.48</v>
      </c>
      <c r="C75" s="46" t="s">
        <v>64</v>
      </c>
      <c r="D75" s="11" t="s">
        <v>207</v>
      </c>
      <c r="E75" s="11" t="s">
        <v>24</v>
      </c>
      <c r="F75" s="4" t="s">
        <v>116</v>
      </c>
      <c r="G75" s="23">
        <v>44469</v>
      </c>
      <c r="H75" s="22">
        <v>0</v>
      </c>
      <c r="I75" s="23">
        <v>44487</v>
      </c>
      <c r="J75" s="68">
        <v>6110</v>
      </c>
      <c r="K75" s="54" t="s">
        <v>39</v>
      </c>
      <c r="L75" s="53"/>
    </row>
    <row r="76" spans="1:12" x14ac:dyDescent="0.25">
      <c r="A76" s="44" t="s">
        <v>205</v>
      </c>
      <c r="B76" s="7">
        <v>244767.48</v>
      </c>
      <c r="C76" s="46" t="s">
        <v>64</v>
      </c>
      <c r="D76" s="11" t="s">
        <v>207</v>
      </c>
      <c r="E76" s="11" t="s">
        <v>24</v>
      </c>
      <c r="F76" s="4" t="s">
        <v>117</v>
      </c>
      <c r="G76" s="26">
        <v>44469</v>
      </c>
      <c r="H76" s="22">
        <v>0</v>
      </c>
      <c r="I76" s="23">
        <v>44487</v>
      </c>
      <c r="J76" s="10">
        <v>6110</v>
      </c>
      <c r="K76" s="54" t="s">
        <v>39</v>
      </c>
      <c r="L76" s="53"/>
    </row>
    <row r="77" spans="1:12" x14ac:dyDescent="0.25">
      <c r="A77" s="44" t="s">
        <v>205</v>
      </c>
      <c r="B77" s="7">
        <v>244767.48</v>
      </c>
      <c r="C77" s="46" t="s">
        <v>64</v>
      </c>
      <c r="D77" s="11" t="s">
        <v>207</v>
      </c>
      <c r="E77" s="11" t="s">
        <v>24</v>
      </c>
      <c r="F77" s="4" t="s">
        <v>118</v>
      </c>
      <c r="G77" s="23">
        <v>44469</v>
      </c>
      <c r="H77" s="22">
        <v>0</v>
      </c>
      <c r="I77" s="23">
        <v>44487</v>
      </c>
      <c r="J77" s="68">
        <v>6110</v>
      </c>
      <c r="K77" s="54" t="s">
        <v>55</v>
      </c>
      <c r="L77" s="53"/>
    </row>
    <row r="78" spans="1:12" x14ac:dyDescent="0.25">
      <c r="A78" s="44" t="s">
        <v>205</v>
      </c>
      <c r="B78" s="7">
        <v>244767.48</v>
      </c>
      <c r="C78" s="46" t="s">
        <v>119</v>
      </c>
      <c r="D78" s="11" t="s">
        <v>206</v>
      </c>
      <c r="E78" s="11" t="s">
        <v>24</v>
      </c>
      <c r="F78" s="45">
        <v>499587</v>
      </c>
      <c r="G78" s="26">
        <v>44468</v>
      </c>
      <c r="H78" s="22">
        <v>0</v>
      </c>
      <c r="I78" s="48">
        <v>44487</v>
      </c>
      <c r="J78" s="10">
        <v>8892</v>
      </c>
      <c r="K78" s="54" t="s">
        <v>42</v>
      </c>
      <c r="L78" s="53"/>
    </row>
    <row r="79" spans="1:12" x14ac:dyDescent="0.25">
      <c r="A79" s="44" t="s">
        <v>205</v>
      </c>
      <c r="B79" s="7">
        <v>244767.48</v>
      </c>
      <c r="C79" s="46" t="s">
        <v>65</v>
      </c>
      <c r="D79" s="11" t="s">
        <v>206</v>
      </c>
      <c r="E79" s="11" t="s">
        <v>24</v>
      </c>
      <c r="F79" s="4" t="s">
        <v>120</v>
      </c>
      <c r="G79" s="26">
        <v>44468</v>
      </c>
      <c r="H79" s="22">
        <v>0</v>
      </c>
      <c r="I79" s="48">
        <v>44487</v>
      </c>
      <c r="J79" s="10">
        <v>22636.1</v>
      </c>
      <c r="K79" s="54" t="s">
        <v>38</v>
      </c>
      <c r="L79" s="53"/>
    </row>
    <row r="80" spans="1:12" x14ac:dyDescent="0.25">
      <c r="A80" s="44" t="s">
        <v>205</v>
      </c>
      <c r="B80" s="7">
        <v>244767.48</v>
      </c>
      <c r="C80" s="46" t="s">
        <v>65</v>
      </c>
      <c r="D80" s="11" t="s">
        <v>206</v>
      </c>
      <c r="E80" s="11" t="s">
        <v>24</v>
      </c>
      <c r="F80" s="4" t="s">
        <v>121</v>
      </c>
      <c r="G80" s="26">
        <v>44468</v>
      </c>
      <c r="H80" s="22">
        <v>0</v>
      </c>
      <c r="I80" s="48">
        <v>44487</v>
      </c>
      <c r="J80" s="10">
        <v>22636.1</v>
      </c>
      <c r="K80" s="54" t="s">
        <v>61</v>
      </c>
      <c r="L80" s="53"/>
    </row>
    <row r="81" spans="1:12" x14ac:dyDescent="0.25">
      <c r="A81" s="44" t="s">
        <v>205</v>
      </c>
      <c r="B81" s="7">
        <v>244767.48</v>
      </c>
      <c r="C81" s="46" t="s">
        <v>122</v>
      </c>
      <c r="D81" s="11" t="s">
        <v>207</v>
      </c>
      <c r="E81" s="11" t="s">
        <v>24</v>
      </c>
      <c r="F81" s="47">
        <v>1388297</v>
      </c>
      <c r="G81" s="26">
        <v>44469</v>
      </c>
      <c r="H81" s="22">
        <v>0</v>
      </c>
      <c r="I81" s="48">
        <v>44487</v>
      </c>
      <c r="J81" s="10">
        <v>3120</v>
      </c>
      <c r="K81" s="54" t="s">
        <v>38</v>
      </c>
      <c r="L81" s="53"/>
    </row>
    <row r="82" spans="1:12" x14ac:dyDescent="0.25">
      <c r="A82" s="44" t="s">
        <v>205</v>
      </c>
      <c r="B82" s="7">
        <v>244767.48</v>
      </c>
      <c r="C82" s="46" t="s">
        <v>123</v>
      </c>
      <c r="D82" s="11" t="s">
        <v>206</v>
      </c>
      <c r="E82" s="11" t="s">
        <v>24</v>
      </c>
      <c r="F82" s="45" t="s">
        <v>194</v>
      </c>
      <c r="G82" s="23">
        <v>44469</v>
      </c>
      <c r="H82" s="22">
        <v>0</v>
      </c>
      <c r="I82" s="23">
        <v>44487</v>
      </c>
      <c r="J82" s="68">
        <v>16499.5</v>
      </c>
      <c r="K82" s="54" t="s">
        <v>38</v>
      </c>
      <c r="L82" s="53"/>
    </row>
    <row r="83" spans="1:12" x14ac:dyDescent="0.25">
      <c r="A83" s="44" t="s">
        <v>205</v>
      </c>
      <c r="B83" s="7">
        <v>244767.48</v>
      </c>
      <c r="C83" s="46" t="s">
        <v>123</v>
      </c>
      <c r="D83" s="11" t="s">
        <v>206</v>
      </c>
      <c r="E83" s="11" t="s">
        <v>24</v>
      </c>
      <c r="F83" s="45" t="s">
        <v>195</v>
      </c>
      <c r="G83" s="23">
        <v>44469</v>
      </c>
      <c r="H83" s="22">
        <v>0</v>
      </c>
      <c r="I83" s="23">
        <v>44487</v>
      </c>
      <c r="J83" s="68">
        <v>3000</v>
      </c>
      <c r="K83" s="54" t="s">
        <v>42</v>
      </c>
      <c r="L83" s="53"/>
    </row>
    <row r="84" spans="1:12" ht="22.5" x14ac:dyDescent="0.25">
      <c r="A84" s="12" t="s">
        <v>204</v>
      </c>
      <c r="B84" s="16">
        <v>287478.13</v>
      </c>
      <c r="C84" s="46" t="s">
        <v>66</v>
      </c>
      <c r="D84" s="24" t="s">
        <v>204</v>
      </c>
      <c r="E84" s="11" t="s">
        <v>24</v>
      </c>
      <c r="F84" s="45">
        <v>227</v>
      </c>
      <c r="G84" s="23">
        <v>44477</v>
      </c>
      <c r="H84" s="22">
        <v>0</v>
      </c>
      <c r="I84" s="23">
        <v>44487</v>
      </c>
      <c r="J84" s="68">
        <v>1500</v>
      </c>
      <c r="K84" s="63" t="s">
        <v>38</v>
      </c>
      <c r="L84" s="53"/>
    </row>
    <row r="85" spans="1:12" ht="22.5" x14ac:dyDescent="0.25">
      <c r="A85" s="12" t="s">
        <v>204</v>
      </c>
      <c r="B85" s="16">
        <v>287478.13</v>
      </c>
      <c r="C85" s="46" t="s">
        <v>124</v>
      </c>
      <c r="D85" s="24" t="s">
        <v>204</v>
      </c>
      <c r="E85" s="11" t="s">
        <v>24</v>
      </c>
      <c r="F85" s="45">
        <v>388</v>
      </c>
      <c r="G85" s="23">
        <v>44482</v>
      </c>
      <c r="H85" s="22">
        <v>0</v>
      </c>
      <c r="I85" s="48">
        <v>44487</v>
      </c>
      <c r="J85" s="10">
        <v>3708.83</v>
      </c>
      <c r="K85" s="63" t="s">
        <v>39</v>
      </c>
      <c r="L85" s="53"/>
    </row>
    <row r="86" spans="1:12" ht="22.5" x14ac:dyDescent="0.25">
      <c r="A86" s="12" t="s">
        <v>204</v>
      </c>
      <c r="B86" s="16">
        <v>287478.13</v>
      </c>
      <c r="C86" s="46" t="s">
        <v>68</v>
      </c>
      <c r="D86" s="24" t="s">
        <v>204</v>
      </c>
      <c r="E86" s="11" t="s">
        <v>24</v>
      </c>
      <c r="F86" s="45">
        <v>477</v>
      </c>
      <c r="G86" s="23">
        <v>44477</v>
      </c>
      <c r="H86" s="8">
        <v>0</v>
      </c>
      <c r="I86" s="69">
        <v>44487</v>
      </c>
      <c r="J86" s="70">
        <v>1126.2</v>
      </c>
      <c r="K86" s="54" t="s">
        <v>38</v>
      </c>
      <c r="L86" s="53"/>
    </row>
    <row r="87" spans="1:12" ht="22.5" x14ac:dyDescent="0.25">
      <c r="A87" s="12" t="s">
        <v>204</v>
      </c>
      <c r="B87" s="16">
        <v>287478.13</v>
      </c>
      <c r="C87" s="46" t="s">
        <v>30</v>
      </c>
      <c r="D87" s="24" t="s">
        <v>204</v>
      </c>
      <c r="E87" s="11" t="s">
        <v>24</v>
      </c>
      <c r="F87" s="45">
        <v>1181</v>
      </c>
      <c r="G87" s="23">
        <v>44478</v>
      </c>
      <c r="H87" s="8">
        <v>0</v>
      </c>
      <c r="I87" s="69">
        <v>44487</v>
      </c>
      <c r="J87" s="70">
        <v>142.19999999999999</v>
      </c>
      <c r="K87" s="54" t="s">
        <v>39</v>
      </c>
      <c r="L87" s="53"/>
    </row>
    <row r="88" spans="1:12" ht="22.5" x14ac:dyDescent="0.25">
      <c r="A88" s="12" t="s">
        <v>204</v>
      </c>
      <c r="B88" s="16">
        <v>287478.13</v>
      </c>
      <c r="C88" s="18" t="s">
        <v>30</v>
      </c>
      <c r="D88" s="24" t="s">
        <v>204</v>
      </c>
      <c r="E88" s="11" t="s">
        <v>24</v>
      </c>
      <c r="F88" s="47">
        <v>1182</v>
      </c>
      <c r="G88" s="26">
        <v>44478</v>
      </c>
      <c r="H88" s="22">
        <v>0</v>
      </c>
      <c r="I88" s="48">
        <v>44487</v>
      </c>
      <c r="J88" s="10">
        <v>1390.81</v>
      </c>
      <c r="K88" s="54" t="s">
        <v>39</v>
      </c>
      <c r="L88" s="53"/>
    </row>
    <row r="89" spans="1:12" x14ac:dyDescent="0.25">
      <c r="A89" s="24" t="s">
        <v>35</v>
      </c>
      <c r="B89" s="7">
        <v>0</v>
      </c>
      <c r="C89" s="3" t="s">
        <v>34</v>
      </c>
      <c r="D89" s="24" t="s">
        <v>54</v>
      </c>
      <c r="E89" s="18" t="s">
        <v>33</v>
      </c>
      <c r="F89" s="4" t="s">
        <v>25</v>
      </c>
      <c r="G89" s="26">
        <v>44487</v>
      </c>
      <c r="H89" s="22">
        <v>0</v>
      </c>
      <c r="I89" s="48">
        <v>44487</v>
      </c>
      <c r="J89" s="10">
        <v>68.16</v>
      </c>
      <c r="K89" s="54" t="s">
        <v>96</v>
      </c>
      <c r="L89" s="53"/>
    </row>
    <row r="90" spans="1:12" ht="22.5" x14ac:dyDescent="0.25">
      <c r="A90" s="12" t="s">
        <v>204</v>
      </c>
      <c r="B90" s="16">
        <v>287478.13</v>
      </c>
      <c r="C90" s="18" t="s">
        <v>124</v>
      </c>
      <c r="D90" s="24" t="s">
        <v>204</v>
      </c>
      <c r="E90" s="11" t="s">
        <v>24</v>
      </c>
      <c r="F90" s="47">
        <v>387</v>
      </c>
      <c r="G90" s="26">
        <v>44482</v>
      </c>
      <c r="H90" s="22">
        <v>0</v>
      </c>
      <c r="I90" s="48">
        <v>44489</v>
      </c>
      <c r="J90" s="10">
        <v>8798.43</v>
      </c>
      <c r="K90" s="54" t="s">
        <v>38</v>
      </c>
      <c r="L90" s="53"/>
    </row>
    <row r="91" spans="1:12" ht="22.5" x14ac:dyDescent="0.25">
      <c r="A91" s="12" t="s">
        <v>204</v>
      </c>
      <c r="B91" s="16">
        <v>287478.13</v>
      </c>
      <c r="C91" s="11" t="s">
        <v>125</v>
      </c>
      <c r="D91" s="24" t="s">
        <v>204</v>
      </c>
      <c r="E91" s="11" t="s">
        <v>24</v>
      </c>
      <c r="F91" s="9">
        <v>488</v>
      </c>
      <c r="G91" s="15">
        <v>44477</v>
      </c>
      <c r="H91" s="22">
        <v>0</v>
      </c>
      <c r="I91" s="48">
        <v>44489</v>
      </c>
      <c r="J91" s="10">
        <v>720.9</v>
      </c>
      <c r="K91" s="54" t="s">
        <v>126</v>
      </c>
      <c r="L91" s="53" t="s">
        <v>202</v>
      </c>
    </row>
    <row r="92" spans="1:12" x14ac:dyDescent="0.25">
      <c r="A92" s="24" t="s">
        <v>35</v>
      </c>
      <c r="B92" s="7">
        <v>0</v>
      </c>
      <c r="C92" s="3" t="s">
        <v>34</v>
      </c>
      <c r="D92" s="24" t="s">
        <v>54</v>
      </c>
      <c r="E92" s="18" t="s">
        <v>33</v>
      </c>
      <c r="F92" s="4" t="s">
        <v>25</v>
      </c>
      <c r="G92" s="26">
        <v>44489</v>
      </c>
      <c r="H92" s="22">
        <v>0</v>
      </c>
      <c r="I92" s="48">
        <v>44489</v>
      </c>
      <c r="J92" s="10">
        <f>10.45*4</f>
        <v>41.8</v>
      </c>
      <c r="K92" s="54" t="s">
        <v>96</v>
      </c>
      <c r="L92" s="53"/>
    </row>
    <row r="93" spans="1:12" ht="22.5" x14ac:dyDescent="0.25">
      <c r="A93" s="12" t="s">
        <v>204</v>
      </c>
      <c r="B93" s="16">
        <v>287478.13</v>
      </c>
      <c r="C93" s="43" t="s">
        <v>69</v>
      </c>
      <c r="D93" s="11" t="s">
        <v>204</v>
      </c>
      <c r="E93" s="11" t="s">
        <v>24</v>
      </c>
      <c r="F93" s="49" t="s">
        <v>127</v>
      </c>
      <c r="G93" s="14">
        <v>44474</v>
      </c>
      <c r="H93" s="13">
        <v>0</v>
      </c>
      <c r="I93" s="67">
        <v>44490</v>
      </c>
      <c r="J93" s="68">
        <v>844.65</v>
      </c>
      <c r="K93" s="62" t="s">
        <v>38</v>
      </c>
      <c r="L93" s="53" t="s">
        <v>201</v>
      </c>
    </row>
    <row r="94" spans="1:12" ht="22.5" x14ac:dyDescent="0.25">
      <c r="A94" s="12" t="s">
        <v>204</v>
      </c>
      <c r="B94" s="16">
        <v>287478.13</v>
      </c>
      <c r="C94" s="18" t="s">
        <v>60</v>
      </c>
      <c r="D94" s="12" t="s">
        <v>204</v>
      </c>
      <c r="E94" s="11" t="s">
        <v>24</v>
      </c>
      <c r="F94" s="47" t="s">
        <v>128</v>
      </c>
      <c r="G94" s="26">
        <v>44473</v>
      </c>
      <c r="H94" s="22">
        <v>0</v>
      </c>
      <c r="I94" s="48">
        <v>44490</v>
      </c>
      <c r="J94" s="10">
        <v>844.65</v>
      </c>
      <c r="K94" s="54" t="s">
        <v>38</v>
      </c>
      <c r="L94" s="53" t="s">
        <v>203</v>
      </c>
    </row>
    <row r="95" spans="1:12" x14ac:dyDescent="0.25">
      <c r="A95" s="24" t="s">
        <v>35</v>
      </c>
      <c r="B95" s="7">
        <v>0</v>
      </c>
      <c r="C95" s="3" t="s">
        <v>34</v>
      </c>
      <c r="D95" s="24" t="s">
        <v>54</v>
      </c>
      <c r="E95" s="18" t="s">
        <v>33</v>
      </c>
      <c r="F95" s="4" t="s">
        <v>25</v>
      </c>
      <c r="G95" s="26">
        <v>44490</v>
      </c>
      <c r="H95" s="22">
        <v>0</v>
      </c>
      <c r="I95" s="48">
        <v>44490</v>
      </c>
      <c r="J95" s="10">
        <f>8.36+10.45</f>
        <v>18.809999999999999</v>
      </c>
      <c r="K95" s="54" t="s">
        <v>96</v>
      </c>
      <c r="L95" s="53"/>
    </row>
    <row r="96" spans="1:12" ht="22.5" x14ac:dyDescent="0.25">
      <c r="A96" s="12" t="s">
        <v>204</v>
      </c>
      <c r="B96" s="16">
        <v>287478.13</v>
      </c>
      <c r="C96" s="18" t="s">
        <v>125</v>
      </c>
      <c r="D96" s="24" t="s">
        <v>204</v>
      </c>
      <c r="E96" s="18" t="s">
        <v>24</v>
      </c>
      <c r="F96" s="47">
        <v>489</v>
      </c>
      <c r="G96" s="26">
        <v>44484</v>
      </c>
      <c r="H96" s="22">
        <v>0</v>
      </c>
      <c r="I96" s="48">
        <v>44491</v>
      </c>
      <c r="J96" s="10">
        <v>737.07</v>
      </c>
      <c r="K96" s="54" t="s">
        <v>39</v>
      </c>
      <c r="L96" s="53" t="s">
        <v>202</v>
      </c>
    </row>
    <row r="97" spans="1:12" x14ac:dyDescent="0.25">
      <c r="A97" s="24" t="s">
        <v>35</v>
      </c>
      <c r="B97" s="7">
        <v>0</v>
      </c>
      <c r="C97" s="3" t="s">
        <v>34</v>
      </c>
      <c r="D97" s="24" t="s">
        <v>54</v>
      </c>
      <c r="E97" s="18" t="s">
        <v>33</v>
      </c>
      <c r="F97" s="4" t="s">
        <v>25</v>
      </c>
      <c r="G97" s="26">
        <v>44491</v>
      </c>
      <c r="H97" s="22">
        <v>0</v>
      </c>
      <c r="I97" s="48">
        <v>44491</v>
      </c>
      <c r="J97" s="10">
        <v>10.45</v>
      </c>
      <c r="K97" s="54" t="s">
        <v>96</v>
      </c>
      <c r="L97" s="53"/>
    </row>
    <row r="98" spans="1:12" ht="22.5" x14ac:dyDescent="0.25">
      <c r="A98" s="12" t="s">
        <v>204</v>
      </c>
      <c r="B98" s="16">
        <v>287478.13</v>
      </c>
      <c r="C98" s="3" t="s">
        <v>131</v>
      </c>
      <c r="D98" s="24" t="s">
        <v>204</v>
      </c>
      <c r="E98" s="18" t="s">
        <v>24</v>
      </c>
      <c r="F98" s="4" t="s">
        <v>132</v>
      </c>
      <c r="G98" s="26">
        <v>44484</v>
      </c>
      <c r="H98" s="22">
        <v>0</v>
      </c>
      <c r="I98" s="48">
        <v>44494</v>
      </c>
      <c r="J98" s="10">
        <v>3808.37</v>
      </c>
      <c r="K98" s="54" t="s">
        <v>38</v>
      </c>
      <c r="L98" s="53"/>
    </row>
    <row r="99" spans="1:12" ht="22.5" x14ac:dyDescent="0.25">
      <c r="A99" s="12" t="s">
        <v>204</v>
      </c>
      <c r="B99" s="16">
        <v>287478.13</v>
      </c>
      <c r="C99" s="3" t="s">
        <v>133</v>
      </c>
      <c r="D99" s="24" t="s">
        <v>204</v>
      </c>
      <c r="E99" s="18" t="s">
        <v>24</v>
      </c>
      <c r="F99" s="4" t="s">
        <v>134</v>
      </c>
      <c r="G99" s="26">
        <v>44490</v>
      </c>
      <c r="H99" s="22">
        <v>0</v>
      </c>
      <c r="I99" s="48">
        <v>44494</v>
      </c>
      <c r="J99" s="10">
        <v>5051.92</v>
      </c>
      <c r="K99" s="54" t="s">
        <v>61</v>
      </c>
      <c r="L99" s="53"/>
    </row>
    <row r="100" spans="1:12" ht="22.5" x14ac:dyDescent="0.25">
      <c r="A100" s="12" t="s">
        <v>204</v>
      </c>
      <c r="B100" s="16">
        <v>287478.13</v>
      </c>
      <c r="C100" s="3" t="s">
        <v>133</v>
      </c>
      <c r="D100" s="24" t="s">
        <v>204</v>
      </c>
      <c r="E100" s="18" t="s">
        <v>24</v>
      </c>
      <c r="F100" s="4" t="s">
        <v>135</v>
      </c>
      <c r="G100" s="26">
        <v>44490</v>
      </c>
      <c r="H100" s="22">
        <v>0</v>
      </c>
      <c r="I100" s="48">
        <v>44494</v>
      </c>
      <c r="J100" s="10">
        <v>1550.17</v>
      </c>
      <c r="K100" s="54" t="s">
        <v>38</v>
      </c>
      <c r="L100" s="53"/>
    </row>
    <row r="101" spans="1:12" ht="22.5" x14ac:dyDescent="0.25">
      <c r="A101" s="12" t="s">
        <v>204</v>
      </c>
      <c r="B101" s="16">
        <v>287478.13</v>
      </c>
      <c r="C101" s="3" t="s">
        <v>136</v>
      </c>
      <c r="D101" s="24" t="s">
        <v>204</v>
      </c>
      <c r="E101" s="18" t="s">
        <v>24</v>
      </c>
      <c r="F101" s="4" t="s">
        <v>137</v>
      </c>
      <c r="G101" s="26">
        <v>44487</v>
      </c>
      <c r="H101" s="22">
        <v>0</v>
      </c>
      <c r="I101" s="48">
        <v>44494</v>
      </c>
      <c r="J101" s="10">
        <v>1501.6</v>
      </c>
      <c r="K101" s="54" t="s">
        <v>41</v>
      </c>
      <c r="L101" s="53"/>
    </row>
    <row r="102" spans="1:12" ht="22.5" x14ac:dyDescent="0.25">
      <c r="A102" s="12" t="s">
        <v>204</v>
      </c>
      <c r="B102" s="16">
        <v>287478.13</v>
      </c>
      <c r="C102" s="3" t="s">
        <v>138</v>
      </c>
      <c r="D102" s="24" t="s">
        <v>204</v>
      </c>
      <c r="E102" s="18" t="s">
        <v>24</v>
      </c>
      <c r="F102" s="4" t="s">
        <v>139</v>
      </c>
      <c r="G102" s="26">
        <v>44487</v>
      </c>
      <c r="H102" s="22">
        <v>0</v>
      </c>
      <c r="I102" s="48">
        <v>44494</v>
      </c>
      <c r="J102" s="10">
        <v>6693.91</v>
      </c>
      <c r="K102" s="54" t="s">
        <v>38</v>
      </c>
      <c r="L102" s="53"/>
    </row>
    <row r="103" spans="1:12" ht="22.5" x14ac:dyDescent="0.25">
      <c r="A103" s="3" t="s">
        <v>208</v>
      </c>
      <c r="B103" s="16">
        <v>287478.13</v>
      </c>
      <c r="C103" s="77" t="s">
        <v>53</v>
      </c>
      <c r="D103" s="24" t="s">
        <v>204</v>
      </c>
      <c r="E103" s="18" t="s">
        <v>24</v>
      </c>
      <c r="F103" s="78" t="s">
        <v>140</v>
      </c>
      <c r="G103" s="48">
        <v>44474</v>
      </c>
      <c r="H103" s="22">
        <v>0</v>
      </c>
      <c r="I103" s="48">
        <v>44494</v>
      </c>
      <c r="J103" s="10">
        <v>1388.98</v>
      </c>
      <c r="K103" s="54" t="s">
        <v>38</v>
      </c>
      <c r="L103" s="53"/>
    </row>
    <row r="104" spans="1:12" ht="22.5" x14ac:dyDescent="0.25">
      <c r="A104" s="3" t="s">
        <v>208</v>
      </c>
      <c r="B104" s="16">
        <v>287478.13</v>
      </c>
      <c r="C104" s="77" t="s">
        <v>70</v>
      </c>
      <c r="D104" s="24" t="s">
        <v>204</v>
      </c>
      <c r="E104" s="18" t="s">
        <v>24</v>
      </c>
      <c r="F104" s="78" t="s">
        <v>142</v>
      </c>
      <c r="G104" s="48">
        <v>44484</v>
      </c>
      <c r="H104" s="22">
        <v>0</v>
      </c>
      <c r="I104" s="48">
        <v>44494</v>
      </c>
      <c r="J104" s="10">
        <v>10036.32</v>
      </c>
      <c r="K104" s="54" t="s">
        <v>42</v>
      </c>
      <c r="L104" s="53"/>
    </row>
    <row r="105" spans="1:12" ht="22.5" x14ac:dyDescent="0.25">
      <c r="A105" s="3" t="s">
        <v>208</v>
      </c>
      <c r="B105" s="16">
        <v>287478.13</v>
      </c>
      <c r="C105" s="77" t="s">
        <v>143</v>
      </c>
      <c r="D105" s="24" t="s">
        <v>204</v>
      </c>
      <c r="E105" s="18" t="s">
        <v>24</v>
      </c>
      <c r="F105" s="78" t="s">
        <v>144</v>
      </c>
      <c r="G105" s="48">
        <v>44485</v>
      </c>
      <c r="H105" s="22">
        <v>0</v>
      </c>
      <c r="I105" s="48">
        <v>44494</v>
      </c>
      <c r="J105" s="10">
        <v>1664.24</v>
      </c>
      <c r="K105" s="54" t="s">
        <v>38</v>
      </c>
      <c r="L105" s="53"/>
    </row>
    <row r="106" spans="1:12" ht="22.5" x14ac:dyDescent="0.25">
      <c r="A106" s="12" t="s">
        <v>204</v>
      </c>
      <c r="B106" s="16">
        <v>287478.13</v>
      </c>
      <c r="C106" s="3" t="s">
        <v>145</v>
      </c>
      <c r="D106" s="24" t="s">
        <v>204</v>
      </c>
      <c r="E106" s="18" t="s">
        <v>24</v>
      </c>
      <c r="F106" s="4" t="s">
        <v>146</v>
      </c>
      <c r="G106" s="26">
        <v>44487</v>
      </c>
      <c r="H106" s="22">
        <v>0</v>
      </c>
      <c r="I106" s="48">
        <v>44494</v>
      </c>
      <c r="J106" s="10">
        <v>7217.52</v>
      </c>
      <c r="K106" s="54" t="s">
        <v>38</v>
      </c>
      <c r="L106" s="53"/>
    </row>
    <row r="107" spans="1:12" ht="22.5" x14ac:dyDescent="0.25">
      <c r="A107" s="12" t="s">
        <v>204</v>
      </c>
      <c r="B107" s="16">
        <v>287478.13</v>
      </c>
      <c r="C107" s="3" t="s">
        <v>85</v>
      </c>
      <c r="D107" s="24" t="s">
        <v>204</v>
      </c>
      <c r="E107" s="18" t="s">
        <v>24</v>
      </c>
      <c r="F107" s="4" t="s">
        <v>147</v>
      </c>
      <c r="G107" s="26">
        <v>44487</v>
      </c>
      <c r="H107" s="22">
        <v>0</v>
      </c>
      <c r="I107" s="48">
        <v>44494</v>
      </c>
      <c r="J107" s="10">
        <v>266.98</v>
      </c>
      <c r="K107" s="54" t="s">
        <v>38</v>
      </c>
      <c r="L107" s="53"/>
    </row>
    <row r="108" spans="1:12" ht="22.5" x14ac:dyDescent="0.25">
      <c r="A108" s="12" t="s">
        <v>204</v>
      </c>
      <c r="B108" s="16">
        <v>287478.13</v>
      </c>
      <c r="C108" s="3" t="s">
        <v>148</v>
      </c>
      <c r="D108" s="24" t="s">
        <v>204</v>
      </c>
      <c r="E108" s="18" t="s">
        <v>24</v>
      </c>
      <c r="F108" s="4" t="s">
        <v>149</v>
      </c>
      <c r="G108" s="26">
        <v>44487</v>
      </c>
      <c r="H108" s="22">
        <v>0</v>
      </c>
      <c r="I108" s="48">
        <v>44494</v>
      </c>
      <c r="J108" s="10">
        <v>2171.42</v>
      </c>
      <c r="K108" s="54" t="s">
        <v>38</v>
      </c>
      <c r="L108" s="53"/>
    </row>
    <row r="109" spans="1:12" ht="22.5" x14ac:dyDescent="0.25">
      <c r="A109" s="12" t="s">
        <v>204</v>
      </c>
      <c r="B109" s="16">
        <v>287478.13</v>
      </c>
      <c r="C109" s="43" t="s">
        <v>50</v>
      </c>
      <c r="D109" s="24" t="s">
        <v>204</v>
      </c>
      <c r="E109" s="18" t="s">
        <v>24</v>
      </c>
      <c r="F109" s="4" t="s">
        <v>150</v>
      </c>
      <c r="G109" s="26">
        <v>44487</v>
      </c>
      <c r="H109" s="22">
        <v>0</v>
      </c>
      <c r="I109" s="48">
        <v>44494</v>
      </c>
      <c r="J109" s="10">
        <v>3358.16</v>
      </c>
      <c r="K109" s="54" t="s">
        <v>38</v>
      </c>
      <c r="L109" s="53"/>
    </row>
    <row r="110" spans="1:12" ht="22.5" x14ac:dyDescent="0.25">
      <c r="A110" s="12" t="s">
        <v>204</v>
      </c>
      <c r="B110" s="16">
        <v>287478.13</v>
      </c>
      <c r="C110" s="3" t="s">
        <v>151</v>
      </c>
      <c r="D110" s="24" t="s">
        <v>204</v>
      </c>
      <c r="E110" s="18" t="s">
        <v>24</v>
      </c>
      <c r="F110" s="4" t="s">
        <v>152</v>
      </c>
      <c r="G110" s="26">
        <v>44487</v>
      </c>
      <c r="H110" s="22">
        <v>0</v>
      </c>
      <c r="I110" s="48">
        <v>44494</v>
      </c>
      <c r="J110" s="10">
        <v>6715.77</v>
      </c>
      <c r="K110" s="54" t="s">
        <v>38</v>
      </c>
      <c r="L110" s="53"/>
    </row>
    <row r="111" spans="1:12" ht="22.5" x14ac:dyDescent="0.25">
      <c r="A111" s="12" t="s">
        <v>204</v>
      </c>
      <c r="B111" s="16">
        <v>287478.13</v>
      </c>
      <c r="C111" s="3" t="s">
        <v>72</v>
      </c>
      <c r="D111" s="24" t="s">
        <v>204</v>
      </c>
      <c r="E111" s="18" t="s">
        <v>24</v>
      </c>
      <c r="F111" s="4" t="s">
        <v>153</v>
      </c>
      <c r="G111" s="26">
        <v>44489</v>
      </c>
      <c r="H111" s="22">
        <v>0</v>
      </c>
      <c r="I111" s="48">
        <v>44494</v>
      </c>
      <c r="J111" s="10">
        <v>603.13</v>
      </c>
      <c r="K111" s="54" t="s">
        <v>38</v>
      </c>
      <c r="L111" s="53"/>
    </row>
    <row r="112" spans="1:12" ht="22.5" x14ac:dyDescent="0.25">
      <c r="A112" s="12" t="s">
        <v>204</v>
      </c>
      <c r="B112" s="16">
        <v>287478.13</v>
      </c>
      <c r="C112" s="3" t="s">
        <v>154</v>
      </c>
      <c r="D112" s="24" t="s">
        <v>204</v>
      </c>
      <c r="E112" s="18" t="s">
        <v>24</v>
      </c>
      <c r="F112" s="4" t="s">
        <v>155</v>
      </c>
      <c r="G112" s="26">
        <v>44488</v>
      </c>
      <c r="H112" s="22">
        <v>0</v>
      </c>
      <c r="I112" s="48">
        <v>44494</v>
      </c>
      <c r="J112" s="10">
        <v>3421.39</v>
      </c>
      <c r="K112" s="54" t="s">
        <v>38</v>
      </c>
      <c r="L112" s="53"/>
    </row>
    <row r="113" spans="1:12" ht="22.5" x14ac:dyDescent="0.25">
      <c r="A113" s="12" t="s">
        <v>204</v>
      </c>
      <c r="B113" s="16">
        <v>287478.13</v>
      </c>
      <c r="C113" s="3" t="s">
        <v>71</v>
      </c>
      <c r="D113" s="24" t="s">
        <v>204</v>
      </c>
      <c r="E113" s="18" t="s">
        <v>24</v>
      </c>
      <c r="F113" s="4" t="s">
        <v>156</v>
      </c>
      <c r="G113" s="26">
        <v>44490</v>
      </c>
      <c r="H113" s="22">
        <v>0</v>
      </c>
      <c r="I113" s="48">
        <v>44494</v>
      </c>
      <c r="J113" s="10">
        <v>10936</v>
      </c>
      <c r="K113" s="54" t="s">
        <v>38</v>
      </c>
      <c r="L113" s="53"/>
    </row>
    <row r="114" spans="1:12" ht="22.5" x14ac:dyDescent="0.25">
      <c r="A114" s="12" t="s">
        <v>204</v>
      </c>
      <c r="B114" s="16">
        <v>287478.13</v>
      </c>
      <c r="C114" s="3" t="s">
        <v>71</v>
      </c>
      <c r="D114" s="24" t="s">
        <v>204</v>
      </c>
      <c r="E114" s="18" t="s">
        <v>24</v>
      </c>
      <c r="F114" s="4" t="s">
        <v>157</v>
      </c>
      <c r="G114" s="26">
        <v>44490</v>
      </c>
      <c r="H114" s="22">
        <v>0</v>
      </c>
      <c r="I114" s="48">
        <v>44494</v>
      </c>
      <c r="J114" s="10">
        <v>996.35</v>
      </c>
      <c r="K114" s="54" t="s">
        <v>39</v>
      </c>
      <c r="L114" s="53"/>
    </row>
    <row r="115" spans="1:12" ht="22.5" x14ac:dyDescent="0.25">
      <c r="A115" s="12" t="s">
        <v>204</v>
      </c>
      <c r="B115" s="16">
        <v>287478.13</v>
      </c>
      <c r="C115" s="3" t="s">
        <v>44</v>
      </c>
      <c r="D115" s="24" t="s">
        <v>204</v>
      </c>
      <c r="E115" s="18" t="s">
        <v>24</v>
      </c>
      <c r="F115" s="4" t="s">
        <v>190</v>
      </c>
      <c r="G115" s="26">
        <v>44490</v>
      </c>
      <c r="H115" s="22">
        <v>0</v>
      </c>
      <c r="I115" s="48">
        <v>44494</v>
      </c>
      <c r="J115" s="10">
        <v>434.49</v>
      </c>
      <c r="K115" s="54" t="s">
        <v>38</v>
      </c>
      <c r="L115" s="53"/>
    </row>
    <row r="116" spans="1:12" x14ac:dyDescent="0.25">
      <c r="A116" s="24" t="s">
        <v>35</v>
      </c>
      <c r="B116" s="7">
        <v>0</v>
      </c>
      <c r="C116" s="3" t="s">
        <v>34</v>
      </c>
      <c r="D116" s="24" t="s">
        <v>54</v>
      </c>
      <c r="E116" s="18" t="s">
        <v>33</v>
      </c>
      <c r="F116" s="4" t="s">
        <v>25</v>
      </c>
      <c r="G116" s="26">
        <v>44494</v>
      </c>
      <c r="H116" s="22">
        <v>0</v>
      </c>
      <c r="I116" s="48">
        <v>44494</v>
      </c>
      <c r="J116" s="10">
        <f>10.45*11</f>
        <v>114.94999999999999</v>
      </c>
      <c r="K116" s="54" t="s">
        <v>96</v>
      </c>
      <c r="L116" s="53"/>
    </row>
    <row r="117" spans="1:12" ht="22.5" x14ac:dyDescent="0.25">
      <c r="A117" s="12" t="s">
        <v>204</v>
      </c>
      <c r="B117" s="16">
        <v>287478.13</v>
      </c>
      <c r="C117" s="18" t="s">
        <v>53</v>
      </c>
      <c r="D117" s="12" t="s">
        <v>204</v>
      </c>
      <c r="E117" s="11" t="s">
        <v>24</v>
      </c>
      <c r="F117" s="47">
        <v>144</v>
      </c>
      <c r="G117" s="26">
        <v>44488</v>
      </c>
      <c r="H117" s="13">
        <v>0</v>
      </c>
      <c r="I117" s="23">
        <v>44495</v>
      </c>
      <c r="J117" s="10">
        <v>7390.69</v>
      </c>
      <c r="K117" s="54" t="s">
        <v>38</v>
      </c>
      <c r="L117" s="53"/>
    </row>
    <row r="118" spans="1:12" ht="22.5" x14ac:dyDescent="0.25">
      <c r="A118" s="12" t="s">
        <v>204</v>
      </c>
      <c r="B118" s="16">
        <v>287478.13</v>
      </c>
      <c r="C118" s="18" t="s">
        <v>52</v>
      </c>
      <c r="D118" s="12" t="s">
        <v>204</v>
      </c>
      <c r="E118" s="11" t="s">
        <v>24</v>
      </c>
      <c r="F118" s="47">
        <v>138896</v>
      </c>
      <c r="G118" s="26">
        <v>44488</v>
      </c>
      <c r="H118" s="13">
        <v>0</v>
      </c>
      <c r="I118" s="23">
        <v>44495</v>
      </c>
      <c r="J118" s="10">
        <v>2802.21</v>
      </c>
      <c r="K118" s="54" t="s">
        <v>38</v>
      </c>
      <c r="L118" s="53"/>
    </row>
    <row r="119" spans="1:12" x14ac:dyDescent="0.25">
      <c r="A119" s="24" t="s">
        <v>35</v>
      </c>
      <c r="B119" s="7">
        <v>0</v>
      </c>
      <c r="C119" s="3" t="s">
        <v>34</v>
      </c>
      <c r="D119" s="24" t="s">
        <v>54</v>
      </c>
      <c r="E119" s="18" t="s">
        <v>33</v>
      </c>
      <c r="F119" s="4" t="s">
        <v>25</v>
      </c>
      <c r="G119" s="26">
        <v>44495</v>
      </c>
      <c r="H119" s="22">
        <v>0</v>
      </c>
      <c r="I119" s="48">
        <v>44495</v>
      </c>
      <c r="J119" s="10">
        <f>10.45*2</f>
        <v>20.9</v>
      </c>
      <c r="K119" s="54" t="s">
        <v>96</v>
      </c>
      <c r="L119" s="53"/>
    </row>
    <row r="120" spans="1:12" ht="22.5" x14ac:dyDescent="0.25">
      <c r="A120" s="3" t="s">
        <v>208</v>
      </c>
      <c r="B120" s="10">
        <v>78871.460000000006</v>
      </c>
      <c r="C120" s="77" t="s">
        <v>192</v>
      </c>
      <c r="D120" s="3" t="s">
        <v>209</v>
      </c>
      <c r="E120" s="82" t="s">
        <v>193</v>
      </c>
      <c r="F120" s="78" t="s">
        <v>25</v>
      </c>
      <c r="G120" s="48">
        <v>44500</v>
      </c>
      <c r="H120" s="22">
        <v>0</v>
      </c>
      <c r="I120" s="48">
        <v>44503</v>
      </c>
      <c r="J120" s="10">
        <v>78735.520000000004</v>
      </c>
      <c r="K120" s="54" t="s">
        <v>42</v>
      </c>
      <c r="L120" s="53"/>
    </row>
    <row r="121" spans="1:12" ht="22.5" x14ac:dyDescent="0.25">
      <c r="A121" s="3" t="s">
        <v>208</v>
      </c>
      <c r="B121" s="10">
        <v>78871.460000000006</v>
      </c>
      <c r="C121" s="77" t="s">
        <v>192</v>
      </c>
      <c r="D121" s="3" t="s">
        <v>209</v>
      </c>
      <c r="E121" s="82" t="s">
        <v>193</v>
      </c>
      <c r="F121" s="78" t="s">
        <v>25</v>
      </c>
      <c r="G121" s="48">
        <v>44500</v>
      </c>
      <c r="H121" s="22">
        <v>0</v>
      </c>
      <c r="I121" s="48">
        <v>44503</v>
      </c>
      <c r="J121" s="10">
        <v>2115.96</v>
      </c>
      <c r="K121" s="54" t="s">
        <v>40</v>
      </c>
      <c r="L121" s="53"/>
    </row>
    <row r="122" spans="1:12" ht="22.5" x14ac:dyDescent="0.25">
      <c r="A122" s="12" t="s">
        <v>204</v>
      </c>
      <c r="B122" s="16">
        <v>287478.13</v>
      </c>
      <c r="C122" s="18" t="s">
        <v>73</v>
      </c>
      <c r="D122" s="12" t="s">
        <v>204</v>
      </c>
      <c r="E122" s="11" t="s">
        <v>24</v>
      </c>
      <c r="F122" s="47">
        <v>18473</v>
      </c>
      <c r="G122" s="26">
        <v>44498</v>
      </c>
      <c r="H122" s="13">
        <v>0</v>
      </c>
      <c r="I122" s="23">
        <v>44504</v>
      </c>
      <c r="J122" s="10">
        <v>27368.09</v>
      </c>
      <c r="K122" s="54" t="s">
        <v>38</v>
      </c>
      <c r="L122" s="53"/>
    </row>
    <row r="123" spans="1:12" ht="22.5" x14ac:dyDescent="0.25">
      <c r="A123" s="12" t="s">
        <v>204</v>
      </c>
      <c r="B123" s="16">
        <v>287478.13</v>
      </c>
      <c r="C123" s="18" t="s">
        <v>76</v>
      </c>
      <c r="D123" s="12" t="s">
        <v>204</v>
      </c>
      <c r="E123" s="11" t="s">
        <v>24</v>
      </c>
      <c r="F123" s="47">
        <v>83</v>
      </c>
      <c r="G123" s="26">
        <v>44495</v>
      </c>
      <c r="H123" s="13">
        <v>0</v>
      </c>
      <c r="I123" s="23">
        <v>44505</v>
      </c>
      <c r="J123" s="10">
        <v>63.72</v>
      </c>
      <c r="K123" s="54" t="s">
        <v>38</v>
      </c>
      <c r="L123" s="53"/>
    </row>
    <row r="124" spans="1:12" ht="22.5" x14ac:dyDescent="0.25">
      <c r="A124" s="12" t="s">
        <v>204</v>
      </c>
      <c r="B124" s="16">
        <v>287478.13</v>
      </c>
      <c r="C124" s="3" t="s">
        <v>76</v>
      </c>
      <c r="D124" s="12" t="s">
        <v>204</v>
      </c>
      <c r="E124" s="11" t="s">
        <v>24</v>
      </c>
      <c r="F124" s="4" t="s">
        <v>158</v>
      </c>
      <c r="G124" s="26">
        <v>44495</v>
      </c>
      <c r="H124" s="22">
        <v>0</v>
      </c>
      <c r="I124" s="23">
        <v>44505</v>
      </c>
      <c r="J124" s="10">
        <v>80.14</v>
      </c>
      <c r="K124" s="54" t="s">
        <v>38</v>
      </c>
      <c r="L124" s="53"/>
    </row>
    <row r="125" spans="1:12" ht="22.5" x14ac:dyDescent="0.25">
      <c r="A125" s="12" t="s">
        <v>204</v>
      </c>
      <c r="B125" s="16">
        <v>287478.13</v>
      </c>
      <c r="C125" s="18" t="s">
        <v>30</v>
      </c>
      <c r="D125" s="12" t="s">
        <v>204</v>
      </c>
      <c r="E125" s="11" t="s">
        <v>24</v>
      </c>
      <c r="F125" s="47">
        <v>1203</v>
      </c>
      <c r="G125" s="26">
        <v>44497</v>
      </c>
      <c r="H125" s="13">
        <v>0</v>
      </c>
      <c r="I125" s="23">
        <v>44505</v>
      </c>
      <c r="J125" s="10">
        <v>3660.15</v>
      </c>
      <c r="K125" s="54" t="s">
        <v>61</v>
      </c>
      <c r="L125" s="53"/>
    </row>
    <row r="126" spans="1:12" ht="22.5" x14ac:dyDescent="0.25">
      <c r="A126" s="12" t="s">
        <v>204</v>
      </c>
      <c r="B126" s="16">
        <v>287478.13</v>
      </c>
      <c r="C126" s="18" t="s">
        <v>159</v>
      </c>
      <c r="D126" s="12" t="s">
        <v>204</v>
      </c>
      <c r="E126" s="11" t="s">
        <v>24</v>
      </c>
      <c r="F126" s="47">
        <v>1814</v>
      </c>
      <c r="G126" s="26">
        <v>44497</v>
      </c>
      <c r="H126" s="13">
        <v>0</v>
      </c>
      <c r="I126" s="23">
        <v>44505</v>
      </c>
      <c r="J126" s="61">
        <v>5067.8999999999996</v>
      </c>
      <c r="K126" s="54" t="s">
        <v>61</v>
      </c>
      <c r="L126" s="53"/>
    </row>
    <row r="127" spans="1:12" ht="22.5" x14ac:dyDescent="0.25">
      <c r="A127" s="12" t="s">
        <v>204</v>
      </c>
      <c r="B127" s="16">
        <v>287478.13</v>
      </c>
      <c r="C127" s="3" t="s">
        <v>160</v>
      </c>
      <c r="D127" s="12" t="s">
        <v>204</v>
      </c>
      <c r="E127" s="11" t="s">
        <v>24</v>
      </c>
      <c r="F127" s="4" t="s">
        <v>141</v>
      </c>
      <c r="G127" s="26">
        <v>44494</v>
      </c>
      <c r="H127" s="22">
        <v>0</v>
      </c>
      <c r="I127" s="23">
        <v>44505</v>
      </c>
      <c r="J127" s="10">
        <v>94.23</v>
      </c>
      <c r="K127" s="54" t="s">
        <v>38</v>
      </c>
      <c r="L127" s="53"/>
    </row>
    <row r="128" spans="1:12" ht="22.5" x14ac:dyDescent="0.25">
      <c r="A128" s="12" t="s">
        <v>204</v>
      </c>
      <c r="B128" s="16">
        <v>287478.13</v>
      </c>
      <c r="C128" s="3" t="s">
        <v>161</v>
      </c>
      <c r="D128" s="12" t="s">
        <v>204</v>
      </c>
      <c r="E128" s="11" t="s">
        <v>24</v>
      </c>
      <c r="F128" s="4" t="s">
        <v>162</v>
      </c>
      <c r="G128" s="26">
        <v>44499</v>
      </c>
      <c r="H128" s="22">
        <v>0</v>
      </c>
      <c r="I128" s="23">
        <v>44505</v>
      </c>
      <c r="J128" s="10">
        <v>1481.95</v>
      </c>
      <c r="K128" s="54" t="s">
        <v>39</v>
      </c>
      <c r="L128" s="53"/>
    </row>
    <row r="129" spans="1:12" ht="22.5" x14ac:dyDescent="0.25">
      <c r="A129" s="12" t="s">
        <v>204</v>
      </c>
      <c r="B129" s="16">
        <v>287478.13</v>
      </c>
      <c r="C129" s="3" t="s">
        <v>163</v>
      </c>
      <c r="D129" s="12" t="s">
        <v>204</v>
      </c>
      <c r="E129" s="11" t="s">
        <v>24</v>
      </c>
      <c r="F129" s="4" t="s">
        <v>164</v>
      </c>
      <c r="G129" s="26">
        <v>44496</v>
      </c>
      <c r="H129" s="22">
        <v>0</v>
      </c>
      <c r="I129" s="23">
        <v>44505</v>
      </c>
      <c r="J129" s="10">
        <v>705.92</v>
      </c>
      <c r="K129" s="54" t="s">
        <v>38</v>
      </c>
      <c r="L129" s="53"/>
    </row>
    <row r="130" spans="1:12" ht="22.5" x14ac:dyDescent="0.25">
      <c r="A130" s="12" t="s">
        <v>204</v>
      </c>
      <c r="B130" s="16">
        <v>287478.13</v>
      </c>
      <c r="C130" s="3" t="s">
        <v>75</v>
      </c>
      <c r="D130" s="12" t="s">
        <v>204</v>
      </c>
      <c r="E130" s="11" t="s">
        <v>24</v>
      </c>
      <c r="F130" s="4" t="s">
        <v>168</v>
      </c>
      <c r="G130" s="26">
        <v>44495</v>
      </c>
      <c r="H130" s="22">
        <v>0</v>
      </c>
      <c r="I130" s="23">
        <v>44505</v>
      </c>
      <c r="J130" s="10">
        <v>192.4</v>
      </c>
      <c r="K130" s="54" t="s">
        <v>38</v>
      </c>
      <c r="L130" s="53"/>
    </row>
    <row r="131" spans="1:12" ht="22.5" x14ac:dyDescent="0.25">
      <c r="A131" s="12" t="s">
        <v>204</v>
      </c>
      <c r="B131" s="16">
        <v>287478.13</v>
      </c>
      <c r="C131" s="3" t="s">
        <v>74</v>
      </c>
      <c r="D131" s="12" t="s">
        <v>204</v>
      </c>
      <c r="E131" s="11" t="s">
        <v>24</v>
      </c>
      <c r="F131" s="4" t="s">
        <v>169</v>
      </c>
      <c r="G131" s="26">
        <v>44495</v>
      </c>
      <c r="H131" s="22">
        <v>0</v>
      </c>
      <c r="I131" s="23">
        <v>44505</v>
      </c>
      <c r="J131" s="10">
        <v>1126.2</v>
      </c>
      <c r="K131" s="54" t="s">
        <v>62</v>
      </c>
      <c r="L131" s="53"/>
    </row>
    <row r="132" spans="1:12" ht="22.5" x14ac:dyDescent="0.25">
      <c r="A132" s="12" t="s">
        <v>204</v>
      </c>
      <c r="B132" s="16">
        <v>287478.13</v>
      </c>
      <c r="C132" s="3" t="s">
        <v>46</v>
      </c>
      <c r="D132" s="12" t="s">
        <v>204</v>
      </c>
      <c r="E132" s="11" t="s">
        <v>24</v>
      </c>
      <c r="F132" s="4" t="s">
        <v>170</v>
      </c>
      <c r="G132" s="26">
        <v>44497</v>
      </c>
      <c r="H132" s="22">
        <v>0</v>
      </c>
      <c r="I132" s="23">
        <v>44505</v>
      </c>
      <c r="J132" s="10">
        <v>5870</v>
      </c>
      <c r="K132" s="54" t="s">
        <v>61</v>
      </c>
      <c r="L132" s="53"/>
    </row>
    <row r="133" spans="1:12" ht="22.5" x14ac:dyDescent="0.25">
      <c r="A133" s="12" t="s">
        <v>204</v>
      </c>
      <c r="B133" s="16">
        <v>287478.13</v>
      </c>
      <c r="C133" s="3" t="s">
        <v>48</v>
      </c>
      <c r="D133" s="12" t="s">
        <v>204</v>
      </c>
      <c r="E133" s="11" t="s">
        <v>24</v>
      </c>
      <c r="F133" s="4" t="s">
        <v>171</v>
      </c>
      <c r="G133" s="26">
        <v>44497</v>
      </c>
      <c r="H133" s="22">
        <v>0</v>
      </c>
      <c r="I133" s="23">
        <v>44505</v>
      </c>
      <c r="J133" s="10">
        <v>935.61</v>
      </c>
      <c r="K133" s="54" t="s">
        <v>55</v>
      </c>
      <c r="L133" s="53"/>
    </row>
    <row r="134" spans="1:12" ht="22.5" x14ac:dyDescent="0.25">
      <c r="A134" s="12" t="s">
        <v>204</v>
      </c>
      <c r="B134" s="16">
        <v>287478.13</v>
      </c>
      <c r="C134" s="3" t="s">
        <v>28</v>
      </c>
      <c r="D134" s="12" t="s">
        <v>204</v>
      </c>
      <c r="E134" s="11" t="s">
        <v>24</v>
      </c>
      <c r="F134" s="4" t="s">
        <v>172</v>
      </c>
      <c r="G134" s="26">
        <v>44497</v>
      </c>
      <c r="H134" s="22">
        <v>0</v>
      </c>
      <c r="I134" s="23">
        <v>44505</v>
      </c>
      <c r="J134" s="10">
        <v>506.56</v>
      </c>
      <c r="K134" s="54" t="s">
        <v>55</v>
      </c>
      <c r="L134" s="53"/>
    </row>
    <row r="135" spans="1:12" ht="22.5" x14ac:dyDescent="0.25">
      <c r="A135" s="12" t="s">
        <v>204</v>
      </c>
      <c r="B135" s="16">
        <v>287478.13</v>
      </c>
      <c r="C135" s="3" t="s">
        <v>173</v>
      </c>
      <c r="D135" s="12" t="s">
        <v>204</v>
      </c>
      <c r="E135" s="11" t="s">
        <v>24</v>
      </c>
      <c r="F135" s="4" t="s">
        <v>174</v>
      </c>
      <c r="G135" s="26">
        <v>44498</v>
      </c>
      <c r="H135" s="22">
        <v>0</v>
      </c>
      <c r="I135" s="23">
        <v>44505</v>
      </c>
      <c r="J135" s="10">
        <v>11947.54</v>
      </c>
      <c r="K135" s="54" t="s">
        <v>38</v>
      </c>
      <c r="L135" s="53"/>
    </row>
    <row r="136" spans="1:12" ht="22.5" x14ac:dyDescent="0.25">
      <c r="A136" s="12" t="s">
        <v>204</v>
      </c>
      <c r="B136" s="16">
        <v>287478.13</v>
      </c>
      <c r="C136" s="3" t="s">
        <v>173</v>
      </c>
      <c r="D136" s="12" t="s">
        <v>204</v>
      </c>
      <c r="E136" s="11" t="s">
        <v>24</v>
      </c>
      <c r="F136" s="4" t="s">
        <v>175</v>
      </c>
      <c r="G136" s="26">
        <v>44498</v>
      </c>
      <c r="H136" s="22">
        <v>0</v>
      </c>
      <c r="I136" s="23">
        <v>44505</v>
      </c>
      <c r="J136" s="10">
        <v>26788.79</v>
      </c>
      <c r="K136" s="54" t="s">
        <v>61</v>
      </c>
      <c r="L136" s="53"/>
    </row>
    <row r="137" spans="1:12" ht="22.5" x14ac:dyDescent="0.25">
      <c r="A137" s="12" t="s">
        <v>204</v>
      </c>
      <c r="B137" s="16">
        <v>287478.13</v>
      </c>
      <c r="C137" s="3" t="s">
        <v>173</v>
      </c>
      <c r="D137" s="12" t="s">
        <v>204</v>
      </c>
      <c r="E137" s="11" t="s">
        <v>24</v>
      </c>
      <c r="F137" s="4" t="s">
        <v>176</v>
      </c>
      <c r="G137" s="26">
        <v>44498</v>
      </c>
      <c r="H137" s="22">
        <v>0</v>
      </c>
      <c r="I137" s="23">
        <v>44505</v>
      </c>
      <c r="J137" s="10">
        <v>5107.8500000000004</v>
      </c>
      <c r="K137" s="54" t="s">
        <v>55</v>
      </c>
      <c r="L137" s="53"/>
    </row>
    <row r="138" spans="1:12" ht="22.5" x14ac:dyDescent="0.25">
      <c r="A138" s="12" t="s">
        <v>204</v>
      </c>
      <c r="B138" s="16">
        <v>287478.13</v>
      </c>
      <c r="C138" s="43" t="s">
        <v>178</v>
      </c>
      <c r="D138" s="12" t="s">
        <v>204</v>
      </c>
      <c r="E138" s="11" t="s">
        <v>24</v>
      </c>
      <c r="F138" s="4" t="s">
        <v>177</v>
      </c>
      <c r="G138" s="26">
        <v>44490</v>
      </c>
      <c r="H138" s="22">
        <v>0</v>
      </c>
      <c r="I138" s="23">
        <v>44505</v>
      </c>
      <c r="J138" s="10">
        <v>6492.15</v>
      </c>
      <c r="K138" s="54" t="s">
        <v>61</v>
      </c>
      <c r="L138" s="53"/>
    </row>
    <row r="139" spans="1:12" ht="22.5" x14ac:dyDescent="0.25">
      <c r="A139" s="12" t="s">
        <v>204</v>
      </c>
      <c r="B139" s="16">
        <v>287478.13</v>
      </c>
      <c r="C139" s="18" t="s">
        <v>179</v>
      </c>
      <c r="D139" s="12" t="s">
        <v>204</v>
      </c>
      <c r="E139" s="11" t="s">
        <v>24</v>
      </c>
      <c r="F139" s="4" t="s">
        <v>180</v>
      </c>
      <c r="G139" s="26">
        <v>44495</v>
      </c>
      <c r="H139" s="22">
        <v>0</v>
      </c>
      <c r="I139" s="23">
        <v>44505</v>
      </c>
      <c r="J139" s="10">
        <v>61.38</v>
      </c>
      <c r="K139" s="54" t="s">
        <v>38</v>
      </c>
      <c r="L139" s="53"/>
    </row>
    <row r="140" spans="1:12" ht="22.5" x14ac:dyDescent="0.25">
      <c r="A140" s="12" t="s">
        <v>204</v>
      </c>
      <c r="B140" s="16">
        <v>287478.13</v>
      </c>
      <c r="C140" s="3" t="s">
        <v>27</v>
      </c>
      <c r="D140" s="12" t="s">
        <v>204</v>
      </c>
      <c r="E140" s="11" t="s">
        <v>24</v>
      </c>
      <c r="F140" s="4" t="s">
        <v>181</v>
      </c>
      <c r="G140" s="26">
        <v>44497</v>
      </c>
      <c r="H140" s="22">
        <v>0</v>
      </c>
      <c r="I140" s="23">
        <v>44505</v>
      </c>
      <c r="J140" s="10">
        <v>3150</v>
      </c>
      <c r="K140" s="54" t="s">
        <v>38</v>
      </c>
      <c r="L140" s="53"/>
    </row>
    <row r="141" spans="1:12" ht="22.5" x14ac:dyDescent="0.25">
      <c r="A141" s="12" t="s">
        <v>204</v>
      </c>
      <c r="B141" s="16">
        <v>287478.13</v>
      </c>
      <c r="C141" s="3" t="s">
        <v>27</v>
      </c>
      <c r="D141" s="12" t="s">
        <v>204</v>
      </c>
      <c r="E141" s="11" t="s">
        <v>24</v>
      </c>
      <c r="F141" s="4" t="s">
        <v>182</v>
      </c>
      <c r="G141" s="26">
        <v>44497</v>
      </c>
      <c r="H141" s="22">
        <v>0</v>
      </c>
      <c r="I141" s="23">
        <v>44505</v>
      </c>
      <c r="J141" s="10">
        <v>740</v>
      </c>
      <c r="K141" s="54" t="s">
        <v>61</v>
      </c>
      <c r="L141" s="53"/>
    </row>
    <row r="142" spans="1:12" ht="22.5" x14ac:dyDescent="0.25">
      <c r="A142" s="12" t="s">
        <v>204</v>
      </c>
      <c r="B142" s="16">
        <v>287478.13</v>
      </c>
      <c r="C142" s="3" t="s">
        <v>29</v>
      </c>
      <c r="D142" s="12" t="s">
        <v>204</v>
      </c>
      <c r="E142" s="11" t="s">
        <v>24</v>
      </c>
      <c r="F142" s="4" t="s">
        <v>183</v>
      </c>
      <c r="G142" s="26">
        <v>44497</v>
      </c>
      <c r="H142" s="22">
        <v>0</v>
      </c>
      <c r="I142" s="23">
        <v>44505</v>
      </c>
      <c r="J142" s="10">
        <v>1186.9000000000001</v>
      </c>
      <c r="K142" s="79" t="s">
        <v>55</v>
      </c>
      <c r="L142" s="53"/>
    </row>
    <row r="143" spans="1:12" ht="22.5" x14ac:dyDescent="0.25">
      <c r="A143" s="12" t="s">
        <v>204</v>
      </c>
      <c r="B143" s="16">
        <v>287478.13</v>
      </c>
      <c r="C143" s="44" t="s">
        <v>29</v>
      </c>
      <c r="D143" s="12" t="s">
        <v>204</v>
      </c>
      <c r="E143" s="11" t="s">
        <v>24</v>
      </c>
      <c r="F143" s="4" t="s">
        <v>139</v>
      </c>
      <c r="G143" s="26">
        <v>44497</v>
      </c>
      <c r="H143" s="22">
        <v>0</v>
      </c>
      <c r="I143" s="23">
        <v>44505</v>
      </c>
      <c r="J143" s="10">
        <v>1236.69</v>
      </c>
      <c r="K143" s="54" t="s">
        <v>55</v>
      </c>
      <c r="L143" s="53"/>
    </row>
    <row r="144" spans="1:12" ht="22.5" x14ac:dyDescent="0.25">
      <c r="A144" s="12" t="s">
        <v>204</v>
      </c>
      <c r="B144" s="16">
        <v>287478.13</v>
      </c>
      <c r="C144" s="3" t="s">
        <v>184</v>
      </c>
      <c r="D144" s="12" t="s">
        <v>204</v>
      </c>
      <c r="E144" s="11" t="s">
        <v>24</v>
      </c>
      <c r="F144" s="4" t="s">
        <v>191</v>
      </c>
      <c r="G144" s="26">
        <v>44495</v>
      </c>
      <c r="H144" s="22">
        <v>0</v>
      </c>
      <c r="I144" s="23">
        <v>44505</v>
      </c>
      <c r="J144" s="10">
        <v>200.83</v>
      </c>
      <c r="K144" s="54" t="s">
        <v>38</v>
      </c>
      <c r="L144" s="53"/>
    </row>
    <row r="145" spans="1:12" ht="22.5" x14ac:dyDescent="0.25">
      <c r="A145" s="12" t="s">
        <v>204</v>
      </c>
      <c r="B145" s="16">
        <v>287478.13</v>
      </c>
      <c r="C145" s="3" t="s">
        <v>77</v>
      </c>
      <c r="D145" s="12" t="s">
        <v>204</v>
      </c>
      <c r="E145" s="11" t="s">
        <v>24</v>
      </c>
      <c r="F145" s="4" t="s">
        <v>167</v>
      </c>
      <c r="G145" s="26">
        <v>44496</v>
      </c>
      <c r="H145" s="22">
        <v>0</v>
      </c>
      <c r="I145" s="48">
        <v>44510</v>
      </c>
      <c r="J145" s="10">
        <v>6750.71</v>
      </c>
      <c r="K145" s="54" t="s">
        <v>38</v>
      </c>
      <c r="L145" s="53"/>
    </row>
    <row r="146" spans="1:12" ht="22.5" x14ac:dyDescent="0.25">
      <c r="A146" s="12" t="s">
        <v>204</v>
      </c>
      <c r="B146" s="16">
        <v>287478.13</v>
      </c>
      <c r="C146" s="3" t="s">
        <v>78</v>
      </c>
      <c r="D146" s="12" t="s">
        <v>204</v>
      </c>
      <c r="E146" s="11" t="s">
        <v>24</v>
      </c>
      <c r="F146" s="4" t="s">
        <v>165</v>
      </c>
      <c r="G146" s="26">
        <v>44496</v>
      </c>
      <c r="H146" s="22">
        <v>0</v>
      </c>
      <c r="I146" s="48">
        <v>44510</v>
      </c>
      <c r="J146" s="10">
        <v>1455.64</v>
      </c>
      <c r="K146" s="54" t="s">
        <v>39</v>
      </c>
      <c r="L146" s="53"/>
    </row>
    <row r="147" spans="1:12" ht="22.5" x14ac:dyDescent="0.25">
      <c r="A147" s="12" t="s">
        <v>204</v>
      </c>
      <c r="B147" s="16">
        <v>287478.13</v>
      </c>
      <c r="C147" s="3" t="s">
        <v>78</v>
      </c>
      <c r="D147" s="12" t="s">
        <v>204</v>
      </c>
      <c r="E147" s="11" t="s">
        <v>24</v>
      </c>
      <c r="F147" s="4" t="s">
        <v>166</v>
      </c>
      <c r="G147" s="26">
        <v>44496</v>
      </c>
      <c r="H147" s="22">
        <v>0</v>
      </c>
      <c r="I147" s="48">
        <v>44510</v>
      </c>
      <c r="J147" s="10">
        <v>10705.12</v>
      </c>
      <c r="K147" s="79" t="s">
        <v>38</v>
      </c>
      <c r="L147" s="53"/>
    </row>
    <row r="148" spans="1:12" ht="22.5" x14ac:dyDescent="0.25">
      <c r="A148" s="12" t="s">
        <v>204</v>
      </c>
      <c r="B148" s="16">
        <v>287478.13</v>
      </c>
      <c r="C148" s="3" t="s">
        <v>185</v>
      </c>
      <c r="D148" s="12" t="s">
        <v>204</v>
      </c>
      <c r="E148" s="11" t="s">
        <v>24</v>
      </c>
      <c r="F148" s="4" t="s">
        <v>186</v>
      </c>
      <c r="G148" s="26">
        <v>44484</v>
      </c>
      <c r="H148" s="22">
        <v>0</v>
      </c>
      <c r="I148" s="48">
        <v>44510</v>
      </c>
      <c r="J148" s="10">
        <v>3547.59</v>
      </c>
      <c r="K148" s="79" t="s">
        <v>38</v>
      </c>
      <c r="L148" s="53"/>
    </row>
    <row r="149" spans="1:12" ht="14.25" customHeight="1" x14ac:dyDescent="0.25">
      <c r="A149" s="64"/>
      <c r="B149" s="64"/>
      <c r="C149" s="64"/>
      <c r="D149" s="64"/>
      <c r="E149" s="64"/>
      <c r="F149" s="64"/>
      <c r="G149" s="64"/>
      <c r="H149" s="64"/>
      <c r="I149" s="50" t="s">
        <v>36</v>
      </c>
      <c r="J149" s="21">
        <f>SUM(J19:J148)</f>
        <v>663925.9099999998</v>
      </c>
      <c r="K149" s="55"/>
    </row>
    <row r="150" spans="1:12" x14ac:dyDescent="0.25">
      <c r="A150" s="50"/>
      <c r="B150" s="50"/>
      <c r="C150" s="50"/>
      <c r="D150" s="50"/>
      <c r="E150" s="50"/>
      <c r="F150" s="50"/>
      <c r="G150" s="50"/>
      <c r="H150" s="50"/>
      <c r="I150" s="50" t="s">
        <v>56</v>
      </c>
      <c r="J150" s="81">
        <f>D13-J149</f>
        <v>458432.00000000035</v>
      </c>
      <c r="K150" s="74"/>
    </row>
    <row r="151" spans="1:12" x14ac:dyDescent="0.25">
      <c r="J151" s="39"/>
      <c r="K151" s="39"/>
    </row>
    <row r="152" spans="1:12" x14ac:dyDescent="0.25">
      <c r="D152" s="71"/>
    </row>
    <row r="153" spans="1:12" x14ac:dyDescent="0.25">
      <c r="D153" s="71"/>
      <c r="G153" s="51" t="s">
        <v>1</v>
      </c>
      <c r="H153" s="52"/>
      <c r="I153" s="52" t="s">
        <v>26</v>
      </c>
    </row>
    <row r="154" spans="1:12" x14ac:dyDescent="0.25">
      <c r="D154" s="71"/>
      <c r="G154" s="51" t="s">
        <v>2</v>
      </c>
      <c r="H154" s="52"/>
      <c r="I154" s="52" t="s">
        <v>4</v>
      </c>
    </row>
    <row r="155" spans="1:12" x14ac:dyDescent="0.25">
      <c r="D155" s="71"/>
      <c r="G155" s="51" t="s">
        <v>3</v>
      </c>
      <c r="H155" s="52"/>
      <c r="I155" s="52"/>
    </row>
    <row r="156" spans="1:12" x14ac:dyDescent="0.25">
      <c r="D156" s="71"/>
    </row>
    <row r="157" spans="1:12" x14ac:dyDescent="0.25">
      <c r="D157" s="72"/>
    </row>
    <row r="158" spans="1:12" x14ac:dyDescent="0.25">
      <c r="D158" s="72"/>
    </row>
    <row r="159" spans="1:12" x14ac:dyDescent="0.25">
      <c r="D159" s="72"/>
    </row>
    <row r="160" spans="1:12" x14ac:dyDescent="0.25">
      <c r="D160" s="71"/>
    </row>
    <row r="161" spans="4:4" x14ac:dyDescent="0.25">
      <c r="D161" s="71"/>
    </row>
    <row r="162" spans="4:4" x14ac:dyDescent="0.25">
      <c r="D162" s="71"/>
    </row>
    <row r="163" spans="4:4" x14ac:dyDescent="0.25">
      <c r="D163" s="71"/>
    </row>
    <row r="164" spans="4:4" x14ac:dyDescent="0.25">
      <c r="D164" s="71"/>
    </row>
    <row r="165" spans="4:4" x14ac:dyDescent="0.25">
      <c r="D165" s="73"/>
    </row>
  </sheetData>
  <autoFilter ref="C1:C180" xr:uid="{00000000-0009-0000-0000-000000000000}"/>
  <mergeCells count="21">
    <mergeCell ref="B13:C13"/>
    <mergeCell ref="B12:C12"/>
    <mergeCell ref="A15:J15"/>
    <mergeCell ref="A16:A18"/>
    <mergeCell ref="B16:B18"/>
    <mergeCell ref="C16:J16"/>
    <mergeCell ref="C17:C18"/>
    <mergeCell ref="D17:D18"/>
    <mergeCell ref="E17:G17"/>
    <mergeCell ref="H17:J17"/>
    <mergeCell ref="B6:C6"/>
    <mergeCell ref="A1:D1"/>
    <mergeCell ref="A2:B3"/>
    <mergeCell ref="C2:C3"/>
    <mergeCell ref="D2:D3"/>
    <mergeCell ref="A5:D5"/>
    <mergeCell ref="B10:C10"/>
    <mergeCell ref="B11:C11"/>
    <mergeCell ref="B7:C7"/>
    <mergeCell ref="B8:C8"/>
    <mergeCell ref="B9:C9"/>
  </mergeCells>
  <pageMargins left="0.25" right="0.25" top="0.75" bottom="0.75" header="0.3" footer="0.3"/>
  <pageSetup paperSize="9" scale="75" orientation="landscape" verticalDpi="300" r:id="rId1"/>
  <ignoredErrors>
    <ignoredError sqref="F36 F56:F58 F70 F74 F89 F92 F43 F19:F20 F95 F97:F98 F101:F112 F115:F116 F119:F121 F124 F127:F134 F138:F139 F142:F145 F1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Execução Financeira Setembro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Muller</dc:creator>
  <cp:lastModifiedBy>Joice Muller</cp:lastModifiedBy>
  <cp:lastPrinted>2021-11-30T19:58:48Z</cp:lastPrinted>
  <dcterms:created xsi:type="dcterms:W3CDTF">2020-08-04T13:26:28Z</dcterms:created>
  <dcterms:modified xsi:type="dcterms:W3CDTF">2021-12-27T15:06:11Z</dcterms:modified>
</cp:coreProperties>
</file>