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troladoria\Fiscal_Associação\INTIMAÇÃO DO MINISTÉRIO PÚBLICO DE 03.2021\2021\2021 Termo de Fomento nº 299-2021\"/>
    </mc:Choice>
  </mc:AlternateContent>
  <xr:revisionPtr revIDLastSave="0" documentId="13_ncr:1_{DF52E973-A5A3-4E20-B5F8-4C0A1A55BA48}" xr6:coauthVersionLast="36" xr6:coauthVersionMax="36" xr10:uidLastSave="{00000000-0000-0000-0000-000000000000}"/>
  <bookViews>
    <workbookView xWindow="0" yWindow="0" windowWidth="20490" windowHeight="7245" tabRatio="866" xr2:uid="{00000000-000D-0000-FFFF-FFFF00000000}"/>
  </bookViews>
  <sheets>
    <sheet name="Execução Financeira Fev e Março" sheetId="4" r:id="rId1"/>
  </sheets>
  <definedNames>
    <definedName name="_xlnm._FilterDatabase" localSheetId="0" hidden="1">'Execução Financeira Fev e Março'!$C$17:$C$221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4" l="1"/>
  <c r="K14" i="4" s="1"/>
  <c r="J66" i="4" l="1"/>
  <c r="J86" i="4"/>
  <c r="D28" i="4" l="1"/>
  <c r="J178" i="4"/>
  <c r="J133" i="4"/>
  <c r="J132" i="4"/>
  <c r="J81" i="4" l="1"/>
  <c r="J95" i="4" l="1"/>
  <c r="J206" i="4" s="1"/>
</calcChain>
</file>

<file path=xl/sharedStrings.xml><?xml version="1.0" encoding="utf-8"?>
<sst xmlns="http://schemas.openxmlformats.org/spreadsheetml/2006/main" count="794" uniqueCount="146">
  <si>
    <t>RECEITAS</t>
  </si>
  <si>
    <t>Nome do Responsável:</t>
  </si>
  <si>
    <t>Cargo/ Matrícula:</t>
  </si>
  <si>
    <t>Analista Contábil</t>
  </si>
  <si>
    <t>RELATÓRIO DE EXECUÇÃO FINANCEIRA</t>
  </si>
  <si>
    <t>(4) Data:</t>
  </si>
  <si>
    <t>(5) Especificação da Receita</t>
  </si>
  <si>
    <t>(6) Valor (R$)</t>
  </si>
  <si>
    <t>(7) Total:</t>
  </si>
  <si>
    <t>DESPESAS</t>
  </si>
  <si>
    <t>(8) Especificação da Atividade/Projeto</t>
  </si>
  <si>
    <t>(9) Valor Previsto</t>
  </si>
  <si>
    <t xml:space="preserve"> Executado</t>
  </si>
  <si>
    <t>(10) Favorecido</t>
  </si>
  <si>
    <t>(11) Classificação da Despesa</t>
  </si>
  <si>
    <t>(12) Documentos Fiscais</t>
  </si>
  <si>
    <t>(13) Pagamentos</t>
  </si>
  <si>
    <t>(12.1)Tipo</t>
  </si>
  <si>
    <t>(12.2)Número</t>
  </si>
  <si>
    <t>(12.3) Data</t>
  </si>
  <si>
    <t>(13.1) nºch/ ob</t>
  </si>
  <si>
    <t>(13.2) Data</t>
  </si>
  <si>
    <t>(13.3)Valor (R$)</t>
  </si>
  <si>
    <t>(1) Banco: Banco do Brasil S/A</t>
  </si>
  <si>
    <t>Nota Fiscal</t>
  </si>
  <si>
    <t>Medicamentos</t>
  </si>
  <si>
    <t>Depósito</t>
  </si>
  <si>
    <t>0</t>
  </si>
  <si>
    <t>Joice Müller</t>
  </si>
  <si>
    <t>Honorário Médico</t>
  </si>
  <si>
    <t>SERVICOS MEDICOS CAXIENSE SOCIEDADE SIMPLES LTDA</t>
  </si>
  <si>
    <t>RFP CLINICA MEDICA S/S LTDA</t>
  </si>
  <si>
    <t>S Z R CLINICA MEDICA LTDA</t>
  </si>
  <si>
    <t>RFN SERVIÇOS MEDICOS EIRELI</t>
  </si>
  <si>
    <t>MEDICITTA SERVICOS MEDICOS LTDA</t>
  </si>
  <si>
    <t xml:space="preserve">DERMA EXPERTISE CLINICA DERMATOLOGIA LTDA </t>
  </si>
  <si>
    <t>HENRIQUE PORTO DA ROCHA WISINTAINER - MEDICINA - ME</t>
  </si>
  <si>
    <t>MODENA &amp; OLIVEIRA LTDA</t>
  </si>
  <si>
    <t>CG SAUDE SERVICOS MEDICOS ESPECIALIZADOS LTDA</t>
  </si>
  <si>
    <t>51</t>
  </si>
  <si>
    <t xml:space="preserve">BSC SERVIÇOS MÉDICO EIRELI </t>
  </si>
  <si>
    <t>NBTR SERVICOS MEDICOS LTDA</t>
  </si>
  <si>
    <t>LS SERVIÇOS MEDICOS LTDA</t>
  </si>
  <si>
    <t>MGCF SERVICOS MEDICOS LTDA EPP</t>
  </si>
  <si>
    <t>MARIANA BRILHANTE DE SOUZA ME</t>
  </si>
  <si>
    <t>BEIGLE J. L. ZARELLI MARIN EIRELI ME</t>
  </si>
  <si>
    <t>PLIM CLINICA E ASSESSORIA MEDICA LTDA -</t>
  </si>
  <si>
    <t>CAROLINE MASLONEK SERVICOS MEDICOS LTDA</t>
  </si>
  <si>
    <t>CLINIMAGEM CLINICA DE DIAGNOSTICO POR IMAGEM LTDA</t>
  </si>
  <si>
    <t>BAVARESCO &amp; GENEROSI LTDA</t>
  </si>
  <si>
    <t>FSF GASTROENTEROLOGIA EIRELI ME</t>
  </si>
  <si>
    <t>COCLEARE SERVICOS MEDICOS - SOCIEDADE SIMPLES LTDA</t>
  </si>
  <si>
    <t>CLINIMED SERVICOS MEDICOS LTDA</t>
  </si>
  <si>
    <t>ALEXANDRE LUIZ DAL BOSCO EIRELI</t>
  </si>
  <si>
    <t>CAGLIARI SERVICOS MEDICOS LTDA</t>
  </si>
  <si>
    <t>515</t>
  </si>
  <si>
    <t>SERVICOS MEDICOS CRIPPA SOCIEDADE SIMPLES LTDA</t>
  </si>
  <si>
    <t>DIMAR SERVICOS MEDICOS SOCIEDADE SIMPLES</t>
  </si>
  <si>
    <t>858</t>
  </si>
  <si>
    <t>INSTITUTO DE ORTOPEDIA E FRATURAS LTDA</t>
  </si>
  <si>
    <t>SOC MEDICA DE FLORES DA CUNHA</t>
  </si>
  <si>
    <t>CLINICA DO PULMAO CAXIAS DO SUL LTDA</t>
  </si>
  <si>
    <t>SIERRA SALUT CLINICA MEDICA LTDA</t>
  </si>
  <si>
    <t>G&amp;HB SERVICOS MEDICOS LTDA</t>
  </si>
  <si>
    <t>E &amp; G SERVICOS MEDICOS S/S</t>
  </si>
  <si>
    <t>PRORAD DIAGNOSTICOS SERRA GAUCHA LTDA</t>
  </si>
  <si>
    <t>CARBONEMED SERVICOS MEDICOS LTDA</t>
  </si>
  <si>
    <t>BERGGASSE 19 CLINICA PSIQUIATRICA LTDA</t>
  </si>
  <si>
    <t>2055</t>
  </si>
  <si>
    <t>BANCO DE SANGUE DE CAXIAS DO SUL LTDA</t>
  </si>
  <si>
    <t>803</t>
  </si>
  <si>
    <t>CLINICA CAXIENSE SAO LUCAS LTDA</t>
  </si>
  <si>
    <t>OTOCENTRO SERVICOS MEDICOS E FONOAUDIOLOGICOS LTDA</t>
  </si>
  <si>
    <t>VERGANI &amp; FRANCO SERVICOS MEDICOS S/S</t>
  </si>
  <si>
    <t>INGASTRO INSTITUTO DE GASTROENTEROLOGIA LTDA</t>
  </si>
  <si>
    <t>TC DE CAMPOS MEDICINA</t>
  </si>
  <si>
    <t>CHEMELLO CLINICA CIRURGIA DA MAO E ANESTESIOLOGIA LTDA</t>
  </si>
  <si>
    <t>EDSON PICCOLI CLINICA DE GASTROENTEROLOGIA EIRELI</t>
  </si>
  <si>
    <t>PICCOLI E CASARIN S/S LTDA</t>
  </si>
  <si>
    <t>CARRION ASSISTENCIA MEDICA FAMILIAR LTDA</t>
  </si>
  <si>
    <t>DISQUECG CENTRO DE DIAGNOSTICOS CARDIOLOGICOS LTDA SOCIEDADE SIMPLES</t>
  </si>
  <si>
    <t>CLINICA DE CIRURGIA VASCULAR PONGILUPPI LTDA</t>
  </si>
  <si>
    <t>CLINICA MEDICA CORRALES SOCIEDADE SIMPLES</t>
  </si>
  <si>
    <t>CARDIOCLINICA CAXIAS S/S LTDA</t>
  </si>
  <si>
    <t>SERVICOS MEDICOS TOMIELLO &amp; MACHADO LTDA ME</t>
  </si>
  <si>
    <t>RENAL CARE CLINICA DE DOENCAS RENAIS E HIPERTENSAO LTDA</t>
  </si>
  <si>
    <t>COOPERATIVA DOS ANESTESIOLOGISTAS DA REGIAO NORDESTE DO RGS CARENE RS</t>
  </si>
  <si>
    <t>PLIM CLINICA E ASSESSORIA MEDICA LTDA</t>
  </si>
  <si>
    <t>(2) Agência Bancária: 3412-6</t>
  </si>
  <si>
    <t>(3) Conta Corrente: 5712-6</t>
  </si>
  <si>
    <t>CCT CENTRO CARDIOLOGICO DE TEUTONIA LTDA</t>
  </si>
  <si>
    <t>ETM SERVIÇOS MEDICOS LTDA ME</t>
  </si>
  <si>
    <t>T DE CAMPOS MEDICINA</t>
  </si>
  <si>
    <t>CLINICA NEUROCIRURGICA ZAN LTDA</t>
  </si>
  <si>
    <t>FLUXUS CLINICA VASCULAR EIRELI</t>
  </si>
  <si>
    <t>PIO  SODALICIO DAS DAMAS DE  CARIDADE DE  CAXIAS DO SUL</t>
  </si>
  <si>
    <t>ETM- SERVIÇOS MÉDICOS LTDA ME</t>
  </si>
  <si>
    <t xml:space="preserve"> </t>
  </si>
  <si>
    <t xml:space="preserve">Folha de Pagamento </t>
  </si>
  <si>
    <t>Folha de Pagamento</t>
  </si>
  <si>
    <t>Rendimento financeiro de Abril/ 2021</t>
  </si>
  <si>
    <t>RFN SERVIÇOS MÉDICOS EIRELI</t>
  </si>
  <si>
    <t>VANESSA PICCOLI SERVIÇOS MÉDICOS LTDA</t>
  </si>
  <si>
    <t>PIO SODALICIO DAS DAMAS DE CARIDADE DE CAXIS DO SUL</t>
  </si>
  <si>
    <t>CRISTALIA PRODUTOS QUIMICOS E FARMACEUTICOS LTDA</t>
  </si>
  <si>
    <t>DISTRIBUIDORA DE MEDICAMENTOS PAULO LIMA LTDA</t>
  </si>
  <si>
    <t>ASSOCIAÇÃO CULTURAL E CIENTÍFICA VIRVI RAMOS</t>
  </si>
  <si>
    <t>Termo de Fomento nº 299/2021 referente competência 02/2021</t>
  </si>
  <si>
    <t>Termo de Fomento nº 299/2021 referente competência 03/2021</t>
  </si>
  <si>
    <t>ASSOCIAÇÃO CULTURAL E CIENTIFICA VIRVI RAMOS</t>
  </si>
  <si>
    <t>NESTLE BRASIL LTDA</t>
  </si>
  <si>
    <t>CRISTÁLIA PRODUTOS QUÍMICOS E FARMAC.LTDA</t>
  </si>
  <si>
    <t>EUROFARMA LABORATÓRIOS S/A</t>
  </si>
  <si>
    <t>DROGARIA NOVA ESPERANÇA EIRELI</t>
  </si>
  <si>
    <t>DIMASTER - COMÉRCIO DE PRODUTOS HOSPITALARES LTDA</t>
  </si>
  <si>
    <t>CM HOSPITALAR S/A RECIFE</t>
  </si>
  <si>
    <t>CONTATTI COMÉRCIO E REPRESENTAÇÃO LTDA</t>
  </si>
  <si>
    <t>Tarifa Bancária</t>
  </si>
  <si>
    <t>Débito conta</t>
  </si>
  <si>
    <t>BANCO DO BRASIL</t>
  </si>
  <si>
    <t>Tarifa DOC/TED Eletrônico</t>
  </si>
  <si>
    <t>TOTAL:</t>
  </si>
  <si>
    <t>Bco.Brasil</t>
  </si>
  <si>
    <t>2021/12</t>
  </si>
  <si>
    <t>2021/17</t>
  </si>
  <si>
    <r>
      <t>Contratante</t>
    </r>
    <r>
      <rPr>
        <sz val="10"/>
        <rFont val="Arial"/>
        <family val="2"/>
      </rPr>
      <t>: Prefeitura Municipal de Caxias do Sul</t>
    </r>
  </si>
  <si>
    <r>
      <t>Contratado</t>
    </r>
    <r>
      <rPr>
        <sz val="10"/>
        <rFont val="Arial"/>
        <family val="2"/>
      </rPr>
      <t>: Associação Cultural e Científica Virvi Ramos - Hospital Virvi Ramos</t>
    </r>
  </si>
  <si>
    <r>
      <t xml:space="preserve">CNPJ: </t>
    </r>
    <r>
      <rPr>
        <sz val="10"/>
        <rFont val="Arial"/>
        <family val="2"/>
      </rPr>
      <t>88.665.914/0001-12</t>
    </r>
  </si>
  <si>
    <t>Item</t>
  </si>
  <si>
    <t>Descrição</t>
  </si>
  <si>
    <t>Unidade</t>
  </si>
  <si>
    <t>Quantidade</t>
  </si>
  <si>
    <t>Valor Unitário</t>
  </si>
  <si>
    <t>Valor Total</t>
  </si>
  <si>
    <t>Total</t>
  </si>
  <si>
    <t>Termo de Fomento Nº 299-2021</t>
  </si>
  <si>
    <r>
      <t>Assinado e Publicado no DOE</t>
    </r>
    <r>
      <rPr>
        <sz val="10"/>
        <rFont val="Arial"/>
        <family val="2"/>
      </rPr>
      <t>: 23/03/2021</t>
    </r>
  </si>
  <si>
    <r>
      <t>Vigência</t>
    </r>
    <r>
      <rPr>
        <sz val="10"/>
        <rFont val="Arial"/>
        <family val="2"/>
      </rPr>
      <t>: 16/02/2021 a 15/02/2021</t>
    </r>
  </si>
  <si>
    <r>
      <t>Prazo da Prestação de Contas:</t>
    </r>
    <r>
      <rPr>
        <sz val="10"/>
        <rFont val="Arial"/>
        <family val="2"/>
      </rPr>
      <t xml:space="preserve"> mensal. No 15º dia útil do mês seqüente ao recebimento do recurso.</t>
    </r>
  </si>
  <si>
    <r>
      <t xml:space="preserve">Prazo para análise: </t>
    </r>
    <r>
      <rPr>
        <sz val="10"/>
        <rFont val="Arial"/>
        <family val="2"/>
      </rPr>
      <t>25/06/2021</t>
    </r>
  </si>
  <si>
    <r>
      <t>Objeto</t>
    </r>
    <r>
      <rPr>
        <sz val="10"/>
        <rFont val="Arial"/>
        <family val="2"/>
      </rPr>
      <t>: O objetivo do presente Termo de Fomento é a transferência de recursos financeiros ao PROPONENTE, a título de subvenção, conforme autorizado pela Lei Municipal nº 8.539, de 04 de agosto de 2020, e de acordo com as metas estabelecidas no Plano de Trabalho.</t>
    </r>
  </si>
  <si>
    <t>REPASSE HOSPITAL VIRVI RAMOS - para execução do plano de trabalho objeto,  conforme autorizado pela Lei Municipal nº 8.539, de 04 de agosto de 2020.</t>
  </si>
  <si>
    <t xml:space="preserve">Recibo </t>
  </si>
  <si>
    <t>Recibo</t>
  </si>
  <si>
    <t>Repasse da Associação Cultural e Científica Virvi Ramos - Tarifa Bancária</t>
  </si>
  <si>
    <r>
      <t>Prestação de Contas Enviada em</t>
    </r>
    <r>
      <rPr>
        <sz val="10"/>
        <rFont val="Arial"/>
        <family val="2"/>
      </rPr>
      <t>: 25/05/2021 (prazo de entrega prorrogado)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</si>
</sst>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&quot;R$&quot;\ #,##0.0000;[Red]\-&quot;R$&quot;\ #,##0.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2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/>
    <xf numFmtId="14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44" fontId="5" fillId="0" borderId="1" xfId="2" applyFont="1" applyFill="1" applyBorder="1"/>
    <xf numFmtId="44" fontId="5" fillId="0" borderId="1" xfId="2" applyFont="1" applyFill="1" applyBorder="1" applyAlignment="1">
      <alignment horizontal="left" wrapText="1"/>
    </xf>
    <xf numFmtId="44" fontId="5" fillId="0" borderId="1" xfId="2" applyFont="1" applyFill="1" applyBorder="1" applyAlignment="1">
      <alignment horizontal="right" vertical="center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4" fillId="0" borderId="0" xfId="0" applyFont="1"/>
    <xf numFmtId="0" fontId="4" fillId="0" borderId="0" xfId="0" applyFont="1" applyFill="1"/>
    <xf numFmtId="43" fontId="4" fillId="0" borderId="0" xfId="1" applyFont="1" applyFill="1"/>
    <xf numFmtId="44" fontId="6" fillId="0" borderId="1" xfId="0" applyNumberFormat="1" applyFont="1" applyFill="1" applyBorder="1"/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44" fontId="4" fillId="0" borderId="12" xfId="2" applyFont="1" applyFill="1" applyBorder="1"/>
    <xf numFmtId="44" fontId="4" fillId="0" borderId="12" xfId="2" applyFont="1" applyFill="1" applyBorder="1" applyAlignment="1">
      <alignment horizontal="right" vertical="center" wrapText="1"/>
    </xf>
    <xf numFmtId="43" fontId="6" fillId="0" borderId="0" xfId="1" applyFont="1" applyFill="1"/>
    <xf numFmtId="0" fontId="4" fillId="0" borderId="0" xfId="0" applyFont="1" applyFill="1" applyBorder="1"/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3" fontId="4" fillId="0" borderId="0" xfId="1" applyFont="1" applyFill="1" applyBorder="1"/>
    <xf numFmtId="43" fontId="4" fillId="0" borderId="12" xfId="1" applyFont="1" applyFill="1" applyBorder="1"/>
    <xf numFmtId="0" fontId="7" fillId="0" borderId="0" xfId="0" applyFont="1"/>
    <xf numFmtId="0" fontId="3" fillId="0" borderId="0" xfId="0" applyFont="1" applyFill="1"/>
    <xf numFmtId="0" fontId="5" fillId="0" borderId="1" xfId="0" applyFont="1" applyFill="1" applyBorder="1"/>
    <xf numFmtId="44" fontId="5" fillId="0" borderId="1" xfId="2" applyFont="1" applyFill="1" applyBorder="1" applyAlignment="1">
      <alignment horizontal="right" vertical="center" readingOrder="1"/>
    </xf>
    <xf numFmtId="0" fontId="5" fillId="0" borderId="1" xfId="0" applyNumberFormat="1" applyFont="1" applyFill="1" applyBorder="1" applyAlignment="1">
      <alignment horizontal="center" vertical="center" readingOrder="1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14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vertical="center" wrapText="1"/>
    </xf>
    <xf numFmtId="43" fontId="3" fillId="0" borderId="0" xfId="1" applyFont="1" applyFill="1"/>
    <xf numFmtId="0" fontId="7" fillId="0" borderId="0" xfId="0" applyFont="1" applyFill="1"/>
    <xf numFmtId="0" fontId="4" fillId="0" borderId="0" xfId="0" applyFont="1" applyFill="1" applyAlignment="1">
      <alignment vertical="center" wrapText="1"/>
    </xf>
    <xf numFmtId="0" fontId="0" fillId="0" borderId="0" xfId="0" applyFill="1"/>
    <xf numFmtId="0" fontId="4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164" fontId="4" fillId="0" borderId="1" xfId="1" applyNumberFormat="1" applyFont="1" applyFill="1" applyBorder="1" applyAlignment="1">
      <alignment vertical="center" wrapText="1"/>
    </xf>
    <xf numFmtId="164" fontId="4" fillId="0" borderId="0" xfId="0" applyNumberFormat="1" applyFont="1" applyFill="1" applyAlignment="1">
      <alignment vertical="center" wrapText="1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 wrapText="1"/>
    </xf>
    <xf numFmtId="14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44" fontId="5" fillId="0" borderId="1" xfId="2" applyFont="1" applyFill="1" applyBorder="1" applyAlignment="1">
      <alignment horizontal="left"/>
    </xf>
    <xf numFmtId="0" fontId="5" fillId="0" borderId="1" xfId="1" applyNumberFormat="1" applyFont="1" applyFill="1" applyBorder="1" applyAlignment="1">
      <alignment horizontal="center" vertical="center" wrapText="1"/>
    </xf>
    <xf numFmtId="44" fontId="5" fillId="0" borderId="12" xfId="2" applyFont="1" applyFill="1" applyBorder="1"/>
    <xf numFmtId="49" fontId="5" fillId="0" borderId="1" xfId="0" applyNumberFormat="1" applyFont="1" applyFill="1" applyBorder="1" applyAlignment="1">
      <alignment horizontal="left" vertical="center" readingOrder="1"/>
    </xf>
    <xf numFmtId="14" fontId="5" fillId="0" borderId="1" xfId="2" applyNumberFormat="1" applyFont="1" applyFill="1" applyBorder="1" applyAlignment="1">
      <alignment horizontal="center" readingOrder="1"/>
    </xf>
    <xf numFmtId="43" fontId="0" fillId="0" borderId="0" xfId="1" applyFont="1" applyFill="1"/>
    <xf numFmtId="49" fontId="5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8" fillId="0" borderId="0" xfId="0" applyFont="1" applyFill="1"/>
    <xf numFmtId="0" fontId="9" fillId="0" borderId="0" xfId="0" applyFont="1" applyFill="1"/>
    <xf numFmtId="44" fontId="5" fillId="0" borderId="1" xfId="0" applyNumberFormat="1" applyFont="1" applyFill="1" applyBorder="1" applyAlignment="1">
      <alignment vertical="center"/>
    </xf>
    <xf numFmtId="44" fontId="5" fillId="0" borderId="1" xfId="2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justify" vertical="center" wrapText="1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justify" vertical="top" wrapText="1"/>
    </xf>
    <xf numFmtId="165" fontId="12" fillId="0" borderId="1" xfId="0" applyNumberFormat="1" applyFont="1" applyBorder="1" applyAlignment="1">
      <alignment vertical="top" wrapText="1"/>
    </xf>
    <xf numFmtId="8" fontId="12" fillId="0" borderId="1" xfId="0" applyNumberFormat="1" applyFont="1" applyBorder="1" applyAlignment="1">
      <alignment vertical="top"/>
    </xf>
    <xf numFmtId="0" fontId="14" fillId="0" borderId="1" xfId="0" applyFont="1" applyBorder="1" applyAlignment="1">
      <alignment horizontal="center" vertical="center"/>
    </xf>
    <xf numFmtId="8" fontId="13" fillId="0" borderId="1" xfId="0" applyNumberFormat="1" applyFont="1" applyBorder="1"/>
    <xf numFmtId="164" fontId="0" fillId="0" borderId="0" xfId="0" applyNumberFormat="1"/>
    <xf numFmtId="1" fontId="0" fillId="0" borderId="0" xfId="0" applyNumberFormat="1"/>
    <xf numFmtId="14" fontId="0" fillId="0" borderId="0" xfId="0" applyNumberFormat="1"/>
    <xf numFmtId="0" fontId="0" fillId="0" borderId="0" xfId="0" applyNumberFormat="1"/>
    <xf numFmtId="0" fontId="14" fillId="0" borderId="0" xfId="0" applyFont="1" applyBorder="1" applyAlignment="1">
      <alignment horizontal="center" vertical="center"/>
    </xf>
    <xf numFmtId="8" fontId="13" fillId="0" borderId="0" xfId="0" applyNumberFormat="1" applyFont="1" applyBorder="1"/>
  </cellXfs>
  <cellStyles count="7">
    <cellStyle name="Moeda" xfId="2" builtinId="4"/>
    <cellStyle name="Moeda 2" xfId="4" xr:uid="{00000000-0005-0000-0000-000001000000}"/>
    <cellStyle name="Normal" xfId="0" builtinId="0"/>
    <cellStyle name="Vírgula" xfId="1" builtinId="3"/>
    <cellStyle name="Vírgula 2" xfId="3" xr:uid="{00000000-0005-0000-0000-000004000000}"/>
    <cellStyle name="Vírgula 3" xfId="5" xr:uid="{00000000-0005-0000-0000-000005000000}"/>
    <cellStyle name="Vírgula 4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0"/>
  <sheetViews>
    <sheetView tabSelected="1" zoomScale="93" zoomScaleNormal="93" workbookViewId="0">
      <selection activeCell="A6" sqref="A6:K6"/>
    </sheetView>
  </sheetViews>
  <sheetFormatPr defaultRowHeight="15" x14ac:dyDescent="0.25"/>
  <cols>
    <col min="1" max="1" width="20.140625" style="13" customWidth="1"/>
    <col min="2" max="2" width="15.28515625" style="14" customWidth="1"/>
    <col min="3" max="3" width="60.28515625" style="14" customWidth="1"/>
    <col min="4" max="4" width="19.5703125" style="14" customWidth="1"/>
    <col min="5" max="5" width="12.5703125" style="14" customWidth="1"/>
    <col min="6" max="6" width="12.7109375" style="14" customWidth="1"/>
    <col min="7" max="7" width="12.42578125" style="14" customWidth="1"/>
    <col min="8" max="8" width="11.140625" style="14" customWidth="1"/>
    <col min="9" max="9" width="12.28515625" style="14" customWidth="1"/>
    <col min="10" max="10" width="16.85546875" style="14" customWidth="1"/>
    <col min="11" max="11" width="17.140625" style="15" customWidth="1"/>
    <col min="12" max="12" width="9.140625" style="14"/>
    <col min="13" max="19" width="9.140625" style="44"/>
  </cols>
  <sheetData>
    <row r="1" spans="1:11" s="4" customFormat="1" ht="26.25" x14ac:dyDescent="0.4">
      <c r="A1" s="93" t="s">
        <v>135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s="4" customFormat="1" x14ac:dyDescent="0.25">
      <c r="A2" s="94" t="s">
        <v>125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s="4" customFormat="1" x14ac:dyDescent="0.25">
      <c r="A3" s="94" t="s">
        <v>126</v>
      </c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1" s="4" customFormat="1" x14ac:dyDescent="0.25">
      <c r="A4" s="94" t="s">
        <v>127</v>
      </c>
      <c r="B4" s="94"/>
      <c r="C4" s="94"/>
      <c r="D4" s="94"/>
      <c r="E4" s="94"/>
      <c r="F4" s="94"/>
      <c r="G4" s="94"/>
      <c r="H4" s="94"/>
      <c r="I4" s="94"/>
      <c r="J4" s="94"/>
      <c r="K4" s="94"/>
    </row>
    <row r="5" spans="1:11" s="4" customFormat="1" x14ac:dyDescent="0.25">
      <c r="A5" s="94" t="s">
        <v>136</v>
      </c>
      <c r="B5" s="94"/>
      <c r="C5" s="94"/>
      <c r="D5" s="94"/>
      <c r="E5" s="94"/>
      <c r="F5" s="94"/>
      <c r="G5" s="94"/>
      <c r="H5" s="94"/>
      <c r="I5" s="94"/>
      <c r="J5" s="94"/>
      <c r="K5" s="94"/>
    </row>
    <row r="6" spans="1:11" s="4" customFormat="1" x14ac:dyDescent="0.25">
      <c r="A6" s="94" t="s">
        <v>137</v>
      </c>
      <c r="B6" s="94"/>
      <c r="C6" s="94"/>
      <c r="D6" s="94"/>
      <c r="E6" s="94"/>
      <c r="F6" s="94"/>
      <c r="G6" s="94"/>
      <c r="H6" s="94"/>
      <c r="I6" s="94"/>
      <c r="J6" s="94"/>
      <c r="K6" s="94"/>
    </row>
    <row r="7" spans="1:11" s="4" customFormat="1" x14ac:dyDescent="0.25">
      <c r="A7" s="94" t="s">
        <v>138</v>
      </c>
      <c r="B7" s="94"/>
      <c r="C7" s="94"/>
      <c r="D7" s="94"/>
      <c r="E7" s="94"/>
      <c r="F7" s="94"/>
      <c r="G7" s="94"/>
      <c r="H7" s="94"/>
      <c r="I7" s="94"/>
      <c r="J7" s="94"/>
      <c r="K7" s="94"/>
    </row>
    <row r="8" spans="1:11" s="4" customFormat="1" x14ac:dyDescent="0.25">
      <c r="A8" s="94" t="s">
        <v>145</v>
      </c>
      <c r="B8" s="94"/>
      <c r="C8" s="94"/>
      <c r="D8" s="94"/>
      <c r="E8" s="94"/>
      <c r="F8" s="94"/>
      <c r="G8" s="94"/>
      <c r="H8" s="94"/>
      <c r="I8" s="94"/>
      <c r="J8" s="94"/>
      <c r="K8" s="94"/>
    </row>
    <row r="9" spans="1:11" s="4" customFormat="1" x14ac:dyDescent="0.25">
      <c r="A9" s="94" t="s">
        <v>139</v>
      </c>
      <c r="B9" s="94"/>
      <c r="C9" s="94"/>
      <c r="D9" s="94"/>
      <c r="E9" s="94"/>
      <c r="F9" s="94"/>
      <c r="G9" s="94"/>
      <c r="H9" s="94"/>
      <c r="I9" s="94"/>
      <c r="J9" s="94"/>
      <c r="K9" s="94"/>
    </row>
    <row r="10" spans="1:11" s="4" customFormat="1" ht="17.25" customHeight="1" x14ac:dyDescent="0.25">
      <c r="A10" s="95" t="s">
        <v>140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</row>
    <row r="11" spans="1:11" s="4" customFormat="1" ht="17.25" customHeight="1" x14ac:dyDescent="0.25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</row>
    <row r="12" spans="1:11" s="4" customFormat="1" ht="18" customHeight="1" x14ac:dyDescent="0.25">
      <c r="A12" s="96" t="s">
        <v>128</v>
      </c>
      <c r="B12" s="97" t="s">
        <v>129</v>
      </c>
      <c r="C12" s="97"/>
      <c r="D12" s="97"/>
      <c r="E12" s="97"/>
      <c r="F12" s="97"/>
      <c r="G12" s="97"/>
      <c r="H12" s="96" t="s">
        <v>130</v>
      </c>
      <c r="I12" s="98" t="s">
        <v>131</v>
      </c>
      <c r="J12" s="98" t="s">
        <v>132</v>
      </c>
      <c r="K12" s="99" t="s">
        <v>133</v>
      </c>
    </row>
    <row r="13" spans="1:11" s="4" customFormat="1" ht="21.75" customHeight="1" x14ac:dyDescent="0.25">
      <c r="A13" s="100">
        <v>1</v>
      </c>
      <c r="B13" s="101" t="s">
        <v>141</v>
      </c>
      <c r="C13" s="101"/>
      <c r="D13" s="101"/>
      <c r="E13" s="101"/>
      <c r="F13" s="101"/>
      <c r="G13" s="101"/>
      <c r="H13" s="100" t="s">
        <v>130</v>
      </c>
      <c r="I13" s="100">
        <v>12</v>
      </c>
      <c r="J13" s="102">
        <v>611117.06999999995</v>
      </c>
      <c r="K13" s="103">
        <f>J13*I13</f>
        <v>7333404.8399999999</v>
      </c>
    </row>
    <row r="14" spans="1:11" s="4" customFormat="1" ht="17.25" customHeight="1" x14ac:dyDescent="0.25">
      <c r="A14" s="104" t="s">
        <v>134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5">
        <f>K13</f>
        <v>7333404.8399999999</v>
      </c>
    </row>
    <row r="15" spans="1:11" s="4" customFormat="1" ht="17.25" customHeight="1" x14ac:dyDescent="0.25">
      <c r="A15" s="110"/>
      <c r="B15" s="110"/>
      <c r="C15" s="110"/>
      <c r="D15" s="110"/>
      <c r="E15" s="110"/>
      <c r="F15" s="110"/>
      <c r="G15" s="110"/>
      <c r="H15" s="110"/>
      <c r="I15" s="110"/>
      <c r="J15" s="110"/>
      <c r="K15" s="111"/>
    </row>
    <row r="16" spans="1:11" s="4" customFormat="1" ht="14.25" customHeight="1" x14ac:dyDescent="0.25">
      <c r="C16" s="106"/>
      <c r="F16" s="107"/>
      <c r="G16" s="108"/>
      <c r="H16" s="109"/>
      <c r="I16" s="108"/>
    </row>
    <row r="17" spans="1:19" s="31" customFormat="1" ht="15" customHeight="1" x14ac:dyDescent="0.2">
      <c r="A17" s="80" t="s">
        <v>4</v>
      </c>
      <c r="B17" s="81"/>
      <c r="C17" s="81"/>
      <c r="D17" s="82"/>
      <c r="E17" s="40"/>
      <c r="F17" s="32"/>
      <c r="G17" s="32"/>
      <c r="H17" s="32"/>
      <c r="I17" s="32"/>
      <c r="J17" s="32"/>
      <c r="K17" s="41"/>
      <c r="L17" s="32"/>
      <c r="M17" s="42"/>
      <c r="N17" s="42"/>
      <c r="O17" s="42"/>
      <c r="P17" s="42"/>
      <c r="Q17" s="42"/>
      <c r="R17" s="42"/>
      <c r="S17" s="42"/>
    </row>
    <row r="18" spans="1:19" ht="14.25" customHeight="1" x14ac:dyDescent="0.25">
      <c r="A18" s="87" t="s">
        <v>23</v>
      </c>
      <c r="B18" s="88"/>
      <c r="C18" s="91" t="s">
        <v>88</v>
      </c>
      <c r="D18" s="91" t="s">
        <v>89</v>
      </c>
      <c r="E18" s="43"/>
    </row>
    <row r="19" spans="1:19" ht="9" customHeight="1" x14ac:dyDescent="0.25">
      <c r="A19" s="89"/>
      <c r="B19" s="90"/>
      <c r="C19" s="92"/>
      <c r="D19" s="92"/>
      <c r="E19" s="43"/>
    </row>
    <row r="20" spans="1:19" ht="9" customHeight="1" x14ac:dyDescent="0.25">
      <c r="A20" s="25"/>
      <c r="B20" s="45"/>
      <c r="C20" s="45"/>
      <c r="D20" s="45"/>
      <c r="E20" s="43"/>
    </row>
    <row r="21" spans="1:19" s="31" customFormat="1" ht="12.75" x14ac:dyDescent="0.2">
      <c r="A21" s="80" t="s">
        <v>0</v>
      </c>
      <c r="B21" s="81"/>
      <c r="C21" s="81"/>
      <c r="D21" s="82"/>
      <c r="E21" s="40"/>
      <c r="F21" s="32"/>
      <c r="G21" s="32"/>
      <c r="H21" s="32"/>
      <c r="I21" s="32"/>
      <c r="J21" s="32"/>
      <c r="K21" s="41"/>
      <c r="L21" s="32"/>
      <c r="M21" s="42"/>
      <c r="N21" s="42"/>
      <c r="O21" s="42"/>
      <c r="P21" s="42"/>
      <c r="Q21" s="42"/>
      <c r="R21" s="42"/>
      <c r="S21" s="42"/>
    </row>
    <row r="22" spans="1:19" x14ac:dyDescent="0.25">
      <c r="A22" s="26" t="s">
        <v>5</v>
      </c>
      <c r="B22" s="69" t="s">
        <v>6</v>
      </c>
      <c r="C22" s="69"/>
      <c r="D22" s="46" t="s">
        <v>7</v>
      </c>
      <c r="E22" s="43"/>
    </row>
    <row r="23" spans="1:19" ht="15.75" customHeight="1" x14ac:dyDescent="0.25">
      <c r="A23" s="5">
        <v>44294</v>
      </c>
      <c r="B23" s="70" t="s">
        <v>107</v>
      </c>
      <c r="C23" s="70"/>
      <c r="D23" s="47">
        <v>305558.53999999998</v>
      </c>
      <c r="E23" s="48"/>
    </row>
    <row r="24" spans="1:19" s="4" customFormat="1" ht="15.75" customHeight="1" x14ac:dyDescent="0.25">
      <c r="A24" s="5">
        <v>44294</v>
      </c>
      <c r="B24" s="70" t="s">
        <v>108</v>
      </c>
      <c r="C24" s="70"/>
      <c r="D24" s="47">
        <v>611117.06999999995</v>
      </c>
      <c r="E24" s="48"/>
      <c r="F24" s="14"/>
      <c r="G24" s="14"/>
      <c r="H24" s="14"/>
      <c r="I24" s="14"/>
      <c r="J24" s="14"/>
      <c r="K24" s="15"/>
      <c r="L24" s="14"/>
      <c r="M24" s="44"/>
      <c r="N24" s="44"/>
      <c r="O24" s="44"/>
      <c r="P24" s="44"/>
      <c r="Q24" s="44"/>
      <c r="R24" s="44"/>
      <c r="S24" s="44"/>
    </row>
    <row r="25" spans="1:19" s="4" customFormat="1" ht="15.75" customHeight="1" x14ac:dyDescent="0.25">
      <c r="A25" s="5">
        <v>44302</v>
      </c>
      <c r="B25" s="85" t="s">
        <v>144</v>
      </c>
      <c r="C25" s="86"/>
      <c r="D25" s="47">
        <v>271</v>
      </c>
      <c r="E25" s="48"/>
      <c r="F25" s="14"/>
      <c r="G25" s="14"/>
      <c r="H25" s="14"/>
      <c r="I25" s="14"/>
      <c r="J25" s="14"/>
      <c r="K25" s="15"/>
      <c r="L25" s="14"/>
      <c r="M25" s="44"/>
      <c r="N25" s="44"/>
      <c r="O25" s="44"/>
      <c r="P25" s="44"/>
      <c r="Q25" s="44"/>
      <c r="R25" s="44"/>
      <c r="S25" s="44"/>
    </row>
    <row r="26" spans="1:19" s="4" customFormat="1" ht="15.75" customHeight="1" x14ac:dyDescent="0.25">
      <c r="A26" s="5">
        <v>44313</v>
      </c>
      <c r="B26" s="85" t="s">
        <v>144</v>
      </c>
      <c r="C26" s="86"/>
      <c r="D26" s="47">
        <v>83.6</v>
      </c>
      <c r="E26" s="48"/>
      <c r="F26" s="14"/>
      <c r="G26" s="14"/>
      <c r="H26" s="14"/>
      <c r="I26" s="14"/>
      <c r="J26" s="14"/>
      <c r="K26" s="15"/>
      <c r="L26" s="14"/>
      <c r="M26" s="44"/>
      <c r="N26" s="44"/>
      <c r="O26" s="44"/>
      <c r="P26" s="44"/>
      <c r="Q26" s="44"/>
      <c r="R26" s="44"/>
      <c r="S26" s="44"/>
    </row>
    <row r="27" spans="1:19" x14ac:dyDescent="0.25">
      <c r="A27" s="2">
        <v>44316</v>
      </c>
      <c r="B27" s="70" t="s">
        <v>100</v>
      </c>
      <c r="C27" s="70"/>
      <c r="D27" s="47">
        <v>272.51</v>
      </c>
      <c r="E27" s="43"/>
    </row>
    <row r="28" spans="1:19" x14ac:dyDescent="0.25">
      <c r="A28" s="1"/>
      <c r="B28" s="83" t="s">
        <v>8</v>
      </c>
      <c r="C28" s="83"/>
      <c r="D28" s="49">
        <f>SUM(D23:D27)</f>
        <v>917302.71999999986</v>
      </c>
      <c r="E28" s="43"/>
    </row>
    <row r="29" spans="1:19" ht="8.25" customHeight="1" x14ac:dyDescent="0.25">
      <c r="A29" s="27"/>
      <c r="B29" s="50"/>
      <c r="C29" s="50"/>
      <c r="D29" s="51"/>
      <c r="E29" s="43"/>
    </row>
    <row r="30" spans="1:19" s="31" customFormat="1" ht="15.75" customHeight="1" x14ac:dyDescent="0.2">
      <c r="A30" s="80" t="s">
        <v>9</v>
      </c>
      <c r="B30" s="81"/>
      <c r="C30" s="81"/>
      <c r="D30" s="81"/>
      <c r="E30" s="81"/>
      <c r="F30" s="81"/>
      <c r="G30" s="81"/>
      <c r="H30" s="81"/>
      <c r="I30" s="81"/>
      <c r="J30" s="82"/>
      <c r="K30" s="41"/>
      <c r="L30" s="32"/>
      <c r="M30" s="42"/>
      <c r="N30" s="42"/>
      <c r="O30" s="42"/>
      <c r="P30" s="42"/>
      <c r="Q30" s="42"/>
      <c r="R30" s="42"/>
      <c r="S30" s="42"/>
    </row>
    <row r="31" spans="1:19" ht="15.75" customHeight="1" x14ac:dyDescent="0.25">
      <c r="A31" s="71" t="s">
        <v>10</v>
      </c>
      <c r="B31" s="74" t="s">
        <v>11</v>
      </c>
      <c r="C31" s="77" t="s">
        <v>12</v>
      </c>
      <c r="D31" s="78"/>
      <c r="E31" s="78"/>
      <c r="F31" s="78"/>
      <c r="G31" s="78"/>
      <c r="H31" s="78"/>
      <c r="I31" s="78"/>
      <c r="J31" s="79"/>
    </row>
    <row r="32" spans="1:19" ht="17.25" customHeight="1" x14ac:dyDescent="0.25">
      <c r="A32" s="72"/>
      <c r="B32" s="75"/>
      <c r="C32" s="75" t="s">
        <v>13</v>
      </c>
      <c r="D32" s="84" t="s">
        <v>14</v>
      </c>
      <c r="E32" s="77" t="s">
        <v>15</v>
      </c>
      <c r="F32" s="78"/>
      <c r="G32" s="79"/>
      <c r="H32" s="77" t="s">
        <v>16</v>
      </c>
      <c r="I32" s="78"/>
      <c r="J32" s="79"/>
    </row>
    <row r="33" spans="1:19" ht="21" x14ac:dyDescent="0.25">
      <c r="A33" s="73"/>
      <c r="B33" s="76"/>
      <c r="C33" s="76"/>
      <c r="D33" s="84"/>
      <c r="E33" s="28" t="s">
        <v>17</v>
      </c>
      <c r="F33" s="28" t="s">
        <v>18</v>
      </c>
      <c r="G33" s="52" t="s">
        <v>19</v>
      </c>
      <c r="H33" s="53" t="s">
        <v>20</v>
      </c>
      <c r="I33" s="52" t="s">
        <v>21</v>
      </c>
      <c r="J33" s="28" t="s">
        <v>22</v>
      </c>
    </row>
    <row r="34" spans="1:19" s="4" customFormat="1" x14ac:dyDescent="0.25">
      <c r="A34" s="33" t="s">
        <v>25</v>
      </c>
      <c r="B34" s="7">
        <v>122383.74</v>
      </c>
      <c r="C34" s="36" t="s">
        <v>105</v>
      </c>
      <c r="D34" s="36" t="s">
        <v>25</v>
      </c>
      <c r="E34" s="36" t="s">
        <v>24</v>
      </c>
      <c r="F34" s="35">
        <v>90728</v>
      </c>
      <c r="G34" s="18">
        <v>44250</v>
      </c>
      <c r="H34" s="17">
        <v>0</v>
      </c>
      <c r="I34" s="18">
        <v>44280</v>
      </c>
      <c r="J34" s="34">
        <v>12537.9</v>
      </c>
      <c r="K34" s="15"/>
      <c r="L34" s="14"/>
      <c r="M34" s="44"/>
      <c r="N34" s="44"/>
      <c r="O34" s="44"/>
      <c r="P34" s="44"/>
      <c r="Q34" s="44"/>
      <c r="R34" s="44"/>
      <c r="S34" s="44"/>
    </row>
    <row r="35" spans="1:19" s="4" customFormat="1" x14ac:dyDescent="0.25">
      <c r="A35" s="33" t="s">
        <v>25</v>
      </c>
      <c r="B35" s="7">
        <v>122383.74</v>
      </c>
      <c r="C35" s="36" t="s">
        <v>105</v>
      </c>
      <c r="D35" s="36" t="s">
        <v>25</v>
      </c>
      <c r="E35" s="36" t="s">
        <v>24</v>
      </c>
      <c r="F35" s="35">
        <v>90728</v>
      </c>
      <c r="G35" s="18">
        <v>44250</v>
      </c>
      <c r="H35" s="17">
        <v>0</v>
      </c>
      <c r="I35" s="18">
        <v>44312</v>
      </c>
      <c r="J35" s="34">
        <v>12537.9</v>
      </c>
      <c r="K35" s="15"/>
      <c r="L35" s="14"/>
      <c r="M35" s="44"/>
      <c r="N35" s="44"/>
      <c r="O35" s="44"/>
      <c r="P35" s="44"/>
      <c r="Q35" s="44"/>
      <c r="R35" s="44"/>
      <c r="S35" s="44"/>
    </row>
    <row r="36" spans="1:19" s="4" customFormat="1" x14ac:dyDescent="0.25">
      <c r="A36" s="33" t="s">
        <v>25</v>
      </c>
      <c r="B36" s="7">
        <v>122383.74</v>
      </c>
      <c r="C36" s="36" t="s">
        <v>104</v>
      </c>
      <c r="D36" s="36" t="s">
        <v>25</v>
      </c>
      <c r="E36" s="36" t="s">
        <v>24</v>
      </c>
      <c r="F36" s="35">
        <v>2881608</v>
      </c>
      <c r="G36" s="18">
        <v>44252</v>
      </c>
      <c r="H36" s="17">
        <v>0</v>
      </c>
      <c r="I36" s="18">
        <v>44294</v>
      </c>
      <c r="J36" s="34">
        <v>6500</v>
      </c>
      <c r="K36" s="15"/>
      <c r="L36" s="14"/>
      <c r="M36" s="44"/>
      <c r="N36" s="44"/>
      <c r="O36" s="44"/>
      <c r="P36" s="44"/>
      <c r="Q36" s="44"/>
      <c r="R36" s="44"/>
      <c r="S36" s="44"/>
    </row>
    <row r="37" spans="1:19" s="4" customFormat="1" x14ac:dyDescent="0.25">
      <c r="A37" s="33" t="s">
        <v>25</v>
      </c>
      <c r="B37" s="7">
        <v>122383.74</v>
      </c>
      <c r="C37" s="36" t="s">
        <v>104</v>
      </c>
      <c r="D37" s="36" t="s">
        <v>25</v>
      </c>
      <c r="E37" s="36" t="s">
        <v>24</v>
      </c>
      <c r="F37" s="35">
        <v>2881608</v>
      </c>
      <c r="G37" s="18">
        <v>44252</v>
      </c>
      <c r="H37" s="17">
        <v>0</v>
      </c>
      <c r="I37" s="18">
        <v>44302</v>
      </c>
      <c r="J37" s="34">
        <v>6500</v>
      </c>
      <c r="K37" s="15"/>
      <c r="L37" s="14"/>
      <c r="M37" s="44"/>
      <c r="N37" s="44"/>
      <c r="O37" s="44"/>
      <c r="P37" s="44"/>
      <c r="Q37" s="44"/>
      <c r="R37" s="44"/>
      <c r="S37" s="44"/>
    </row>
    <row r="38" spans="1:19" s="4" customFormat="1" x14ac:dyDescent="0.25">
      <c r="A38" s="33" t="s">
        <v>25</v>
      </c>
      <c r="B38" s="7">
        <v>122383.74</v>
      </c>
      <c r="C38" s="36" t="s">
        <v>104</v>
      </c>
      <c r="D38" s="36" t="s">
        <v>25</v>
      </c>
      <c r="E38" s="36" t="s">
        <v>24</v>
      </c>
      <c r="F38" s="35">
        <v>2881608</v>
      </c>
      <c r="G38" s="18">
        <v>44252</v>
      </c>
      <c r="H38" s="17">
        <v>0</v>
      </c>
      <c r="I38" s="18">
        <v>44322</v>
      </c>
      <c r="J38" s="34">
        <v>6500</v>
      </c>
      <c r="K38" s="15"/>
      <c r="L38" s="14"/>
      <c r="M38" s="44"/>
      <c r="N38" s="44"/>
      <c r="O38" s="44"/>
      <c r="P38" s="44"/>
      <c r="Q38" s="44"/>
      <c r="R38" s="44"/>
      <c r="S38" s="44"/>
    </row>
    <row r="39" spans="1:19" s="4" customFormat="1" x14ac:dyDescent="0.25">
      <c r="A39" s="33" t="s">
        <v>25</v>
      </c>
      <c r="B39" s="7">
        <v>122383.74</v>
      </c>
      <c r="C39" s="36" t="s">
        <v>104</v>
      </c>
      <c r="D39" s="36" t="s">
        <v>25</v>
      </c>
      <c r="E39" s="36" t="s">
        <v>24</v>
      </c>
      <c r="F39" s="35">
        <v>2881608</v>
      </c>
      <c r="G39" s="18">
        <v>44252</v>
      </c>
      <c r="H39" s="17">
        <v>0</v>
      </c>
      <c r="I39" s="18">
        <v>44328</v>
      </c>
      <c r="J39" s="34">
        <v>6500</v>
      </c>
      <c r="K39" s="15" t="s">
        <v>122</v>
      </c>
      <c r="L39" s="14"/>
      <c r="M39" s="44"/>
      <c r="N39" s="44"/>
      <c r="O39" s="44"/>
      <c r="P39" s="44"/>
      <c r="Q39" s="44"/>
      <c r="R39" s="44"/>
      <c r="S39" s="44"/>
    </row>
    <row r="40" spans="1:19" s="4" customFormat="1" x14ac:dyDescent="0.25">
      <c r="A40" s="33" t="s">
        <v>25</v>
      </c>
      <c r="B40" s="7">
        <v>122383.74</v>
      </c>
      <c r="C40" s="36" t="s">
        <v>104</v>
      </c>
      <c r="D40" s="36" t="s">
        <v>25</v>
      </c>
      <c r="E40" s="36" t="s">
        <v>24</v>
      </c>
      <c r="F40" s="35">
        <v>2881608</v>
      </c>
      <c r="G40" s="18">
        <v>44252</v>
      </c>
      <c r="H40" s="17">
        <v>0</v>
      </c>
      <c r="I40" s="18">
        <v>44328</v>
      </c>
      <c r="J40" s="34">
        <v>6500</v>
      </c>
      <c r="K40" s="15" t="s">
        <v>122</v>
      </c>
      <c r="L40" s="14"/>
      <c r="M40" s="44"/>
      <c r="N40" s="44"/>
      <c r="O40" s="44"/>
      <c r="P40" s="44"/>
      <c r="Q40" s="44"/>
      <c r="R40" s="44"/>
      <c r="S40" s="44"/>
    </row>
    <row r="41" spans="1:19" x14ac:dyDescent="0.25">
      <c r="A41" s="6" t="s">
        <v>98</v>
      </c>
      <c r="B41" s="7">
        <v>78871.460000000006</v>
      </c>
      <c r="C41" s="37" t="s">
        <v>106</v>
      </c>
      <c r="D41" s="3" t="s">
        <v>99</v>
      </c>
      <c r="E41" s="37" t="s">
        <v>26</v>
      </c>
      <c r="F41" s="54">
        <v>0</v>
      </c>
      <c r="G41" s="55">
        <v>44260</v>
      </c>
      <c r="H41" s="56">
        <v>0</v>
      </c>
      <c r="I41" s="55">
        <v>44260</v>
      </c>
      <c r="J41" s="67">
        <v>39414.129999999997</v>
      </c>
    </row>
    <row r="42" spans="1:19" x14ac:dyDescent="0.25">
      <c r="A42" s="11" t="s">
        <v>29</v>
      </c>
      <c r="B42" s="7">
        <v>287478.13</v>
      </c>
      <c r="C42" s="33" t="s">
        <v>36</v>
      </c>
      <c r="D42" s="3" t="s">
        <v>29</v>
      </c>
      <c r="E42" s="33" t="s">
        <v>24</v>
      </c>
      <c r="F42" s="20" t="s">
        <v>123</v>
      </c>
      <c r="G42" s="38">
        <v>44257</v>
      </c>
      <c r="H42" s="17">
        <v>0</v>
      </c>
      <c r="I42" s="38">
        <v>44266</v>
      </c>
      <c r="J42" s="7">
        <v>2687.56</v>
      </c>
      <c r="K42" s="21"/>
      <c r="L42" s="29"/>
    </row>
    <row r="43" spans="1:19" x14ac:dyDescent="0.25">
      <c r="A43" s="11" t="s">
        <v>29</v>
      </c>
      <c r="B43" s="57">
        <v>287478.13</v>
      </c>
      <c r="C43" s="33" t="s">
        <v>92</v>
      </c>
      <c r="D43" s="3" t="s">
        <v>29</v>
      </c>
      <c r="E43" s="33" t="s">
        <v>24</v>
      </c>
      <c r="F43" s="39">
        <v>28</v>
      </c>
      <c r="G43" s="38">
        <v>44255</v>
      </c>
      <c r="H43" s="17">
        <v>0</v>
      </c>
      <c r="I43" s="38">
        <v>44260</v>
      </c>
      <c r="J43" s="68">
        <v>1388.98</v>
      </c>
      <c r="K43" s="14"/>
    </row>
    <row r="44" spans="1:19" x14ac:dyDescent="0.25">
      <c r="A44" s="11" t="s">
        <v>29</v>
      </c>
      <c r="B44" s="57">
        <v>287478.13</v>
      </c>
      <c r="C44" s="33" t="s">
        <v>38</v>
      </c>
      <c r="D44" s="3" t="s">
        <v>29</v>
      </c>
      <c r="E44" s="33" t="s">
        <v>24</v>
      </c>
      <c r="F44" s="39">
        <v>42</v>
      </c>
      <c r="G44" s="38">
        <v>44253</v>
      </c>
      <c r="H44" s="17">
        <v>0</v>
      </c>
      <c r="I44" s="38">
        <v>44260</v>
      </c>
      <c r="J44" s="68">
        <v>1480</v>
      </c>
      <c r="K44" s="14"/>
    </row>
    <row r="45" spans="1:19" x14ac:dyDescent="0.25">
      <c r="A45" s="11" t="s">
        <v>29</v>
      </c>
      <c r="B45" s="7">
        <v>287478.13</v>
      </c>
      <c r="C45" s="33" t="s">
        <v>38</v>
      </c>
      <c r="D45" s="3" t="s">
        <v>29</v>
      </c>
      <c r="E45" s="33" t="s">
        <v>24</v>
      </c>
      <c r="F45" s="20">
        <v>43</v>
      </c>
      <c r="G45" s="38">
        <v>44258</v>
      </c>
      <c r="H45" s="17">
        <v>0</v>
      </c>
      <c r="I45" s="38">
        <v>44266</v>
      </c>
      <c r="J45" s="7">
        <v>715.92</v>
      </c>
      <c r="K45" s="14"/>
    </row>
    <row r="46" spans="1:19" s="4" customFormat="1" x14ac:dyDescent="0.25">
      <c r="A46" s="3" t="s">
        <v>29</v>
      </c>
      <c r="B46" s="7">
        <v>287478.13</v>
      </c>
      <c r="C46" s="33" t="s">
        <v>101</v>
      </c>
      <c r="D46" s="3" t="s">
        <v>29</v>
      </c>
      <c r="E46" s="33" t="s">
        <v>24</v>
      </c>
      <c r="F46" s="20">
        <v>57</v>
      </c>
      <c r="G46" s="38">
        <v>44256</v>
      </c>
      <c r="H46" s="17">
        <v>0</v>
      </c>
      <c r="I46" s="38">
        <v>44265</v>
      </c>
      <c r="J46" s="7">
        <v>6100.25</v>
      </c>
      <c r="K46" s="14"/>
      <c r="L46" s="14"/>
      <c r="M46" s="44"/>
      <c r="N46" s="44"/>
      <c r="O46" s="44"/>
      <c r="P46" s="44"/>
      <c r="Q46" s="44"/>
      <c r="R46" s="44"/>
      <c r="S46" s="44"/>
    </row>
    <row r="47" spans="1:19" x14ac:dyDescent="0.25">
      <c r="A47" s="11" t="s">
        <v>29</v>
      </c>
      <c r="B47" s="57">
        <v>287478.13</v>
      </c>
      <c r="C47" s="33" t="s">
        <v>41</v>
      </c>
      <c r="D47" s="3" t="s">
        <v>29</v>
      </c>
      <c r="E47" s="33" t="s">
        <v>24</v>
      </c>
      <c r="F47" s="20">
        <v>65</v>
      </c>
      <c r="G47" s="38">
        <v>44253</v>
      </c>
      <c r="H47" s="17">
        <v>0</v>
      </c>
      <c r="I47" s="38">
        <v>44260</v>
      </c>
      <c r="J47" s="7">
        <v>1388.98</v>
      </c>
      <c r="K47" s="14"/>
    </row>
    <row r="48" spans="1:19" x14ac:dyDescent="0.25">
      <c r="A48" s="11" t="s">
        <v>29</v>
      </c>
      <c r="B48" s="7">
        <v>287478.13</v>
      </c>
      <c r="C48" s="33" t="s">
        <v>41</v>
      </c>
      <c r="D48" s="3" t="s">
        <v>29</v>
      </c>
      <c r="E48" s="33" t="s">
        <v>24</v>
      </c>
      <c r="F48" s="17">
        <v>69</v>
      </c>
      <c r="G48" s="18">
        <v>44257</v>
      </c>
      <c r="H48" s="17">
        <v>0</v>
      </c>
      <c r="I48" s="18">
        <v>44266</v>
      </c>
      <c r="J48" s="9">
        <v>4255.3100000000004</v>
      </c>
      <c r="K48" s="22"/>
      <c r="L48" s="29"/>
    </row>
    <row r="49" spans="1:19" x14ac:dyDescent="0.25">
      <c r="A49" s="11" t="s">
        <v>29</v>
      </c>
      <c r="B49" s="7">
        <v>287478.13</v>
      </c>
      <c r="C49" s="33" t="s">
        <v>42</v>
      </c>
      <c r="D49" s="3" t="s">
        <v>29</v>
      </c>
      <c r="E49" s="33" t="s">
        <v>24</v>
      </c>
      <c r="F49" s="20">
        <v>82</v>
      </c>
      <c r="G49" s="38">
        <v>44258</v>
      </c>
      <c r="H49" s="17">
        <v>0</v>
      </c>
      <c r="I49" s="38">
        <v>44266</v>
      </c>
      <c r="J49" s="7">
        <v>5599.09</v>
      </c>
      <c r="K49" s="21"/>
      <c r="L49" s="29"/>
    </row>
    <row r="50" spans="1:19" s="4" customFormat="1" x14ac:dyDescent="0.25">
      <c r="A50" s="3" t="s">
        <v>29</v>
      </c>
      <c r="B50" s="7">
        <v>287478.13</v>
      </c>
      <c r="C50" s="33" t="s">
        <v>102</v>
      </c>
      <c r="D50" s="3" t="s">
        <v>29</v>
      </c>
      <c r="E50" s="33" t="s">
        <v>24</v>
      </c>
      <c r="F50" s="20">
        <v>94</v>
      </c>
      <c r="G50" s="38">
        <v>44256</v>
      </c>
      <c r="H50" s="17">
        <v>0</v>
      </c>
      <c r="I50" s="38">
        <v>44265</v>
      </c>
      <c r="J50" s="7">
        <v>3600</v>
      </c>
      <c r="K50" s="15" t="s">
        <v>97</v>
      </c>
      <c r="L50" s="14"/>
      <c r="M50" s="44"/>
      <c r="N50" s="44"/>
      <c r="O50" s="44"/>
      <c r="P50" s="44"/>
      <c r="Q50" s="44"/>
      <c r="R50" s="44"/>
      <c r="S50" s="44"/>
    </row>
    <row r="51" spans="1:19" s="4" customFormat="1" x14ac:dyDescent="0.25">
      <c r="A51" s="11" t="s">
        <v>29</v>
      </c>
      <c r="B51" s="57">
        <v>287478.13</v>
      </c>
      <c r="C51" s="33" t="s">
        <v>49</v>
      </c>
      <c r="D51" s="3" t="s">
        <v>29</v>
      </c>
      <c r="E51" s="33" t="s">
        <v>24</v>
      </c>
      <c r="F51" s="20">
        <v>99</v>
      </c>
      <c r="G51" s="38">
        <v>44270</v>
      </c>
      <c r="H51" s="17">
        <v>0</v>
      </c>
      <c r="I51" s="38">
        <v>44280</v>
      </c>
      <c r="J51" s="7">
        <v>4064.59</v>
      </c>
      <c r="K51" s="15"/>
      <c r="L51" s="14"/>
      <c r="M51" s="44"/>
      <c r="N51" s="44"/>
      <c r="O51" s="44"/>
      <c r="P51" s="44"/>
      <c r="Q51" s="44"/>
      <c r="R51" s="44"/>
      <c r="S51" s="44"/>
    </row>
    <row r="52" spans="1:19" x14ac:dyDescent="0.25">
      <c r="A52" s="11" t="s">
        <v>29</v>
      </c>
      <c r="B52" s="57">
        <v>287478.13</v>
      </c>
      <c r="C52" s="33" t="s">
        <v>50</v>
      </c>
      <c r="D52" s="3" t="s">
        <v>29</v>
      </c>
      <c r="E52" s="33" t="s">
        <v>24</v>
      </c>
      <c r="F52" s="20">
        <v>154</v>
      </c>
      <c r="G52" s="38">
        <v>44253</v>
      </c>
      <c r="H52" s="17">
        <v>0</v>
      </c>
      <c r="I52" s="38">
        <v>44260</v>
      </c>
      <c r="J52" s="7">
        <v>979.9</v>
      </c>
    </row>
    <row r="53" spans="1:19" ht="13.5" customHeight="1" x14ac:dyDescent="0.25">
      <c r="A53" s="11" t="s">
        <v>29</v>
      </c>
      <c r="B53" s="7">
        <v>287478.13</v>
      </c>
      <c r="C53" s="33" t="s">
        <v>50</v>
      </c>
      <c r="D53" s="3" t="s">
        <v>29</v>
      </c>
      <c r="E53" s="33" t="s">
        <v>24</v>
      </c>
      <c r="F53" s="20">
        <v>158</v>
      </c>
      <c r="G53" s="38">
        <v>44284</v>
      </c>
      <c r="H53" s="17">
        <v>0</v>
      </c>
      <c r="I53" s="38">
        <v>44291</v>
      </c>
      <c r="J53" s="7">
        <v>2273.37</v>
      </c>
    </row>
    <row r="54" spans="1:19" x14ac:dyDescent="0.25">
      <c r="A54" s="11" t="s">
        <v>29</v>
      </c>
      <c r="B54" s="57">
        <v>287478.13</v>
      </c>
      <c r="C54" s="33" t="s">
        <v>91</v>
      </c>
      <c r="D54" s="3" t="s">
        <v>29</v>
      </c>
      <c r="E54" s="33" t="s">
        <v>24</v>
      </c>
      <c r="F54" s="20">
        <v>165</v>
      </c>
      <c r="G54" s="38">
        <v>44259</v>
      </c>
      <c r="H54" s="17">
        <v>0</v>
      </c>
      <c r="I54" s="38">
        <v>44267</v>
      </c>
      <c r="J54" s="7">
        <v>1500</v>
      </c>
    </row>
    <row r="55" spans="1:19" x14ac:dyDescent="0.25">
      <c r="A55" s="11" t="s">
        <v>29</v>
      </c>
      <c r="B55" s="57">
        <v>287478.13</v>
      </c>
      <c r="C55" s="33" t="s">
        <v>63</v>
      </c>
      <c r="D55" s="3" t="s">
        <v>29</v>
      </c>
      <c r="E55" s="33" t="s">
        <v>24</v>
      </c>
      <c r="F55" s="20">
        <v>167</v>
      </c>
      <c r="G55" s="38">
        <v>44270</v>
      </c>
      <c r="H55" s="17">
        <v>0</v>
      </c>
      <c r="I55" s="38">
        <v>44280</v>
      </c>
      <c r="J55" s="7">
        <v>750.8</v>
      </c>
    </row>
    <row r="56" spans="1:19" x14ac:dyDescent="0.25">
      <c r="A56" s="11" t="s">
        <v>29</v>
      </c>
      <c r="B56" s="7">
        <v>287478.13</v>
      </c>
      <c r="C56" s="33" t="s">
        <v>91</v>
      </c>
      <c r="D56" s="3" t="s">
        <v>29</v>
      </c>
      <c r="E56" s="33" t="s">
        <v>24</v>
      </c>
      <c r="F56" s="20">
        <v>169</v>
      </c>
      <c r="G56" s="38">
        <v>44265</v>
      </c>
      <c r="H56" s="17">
        <v>0</v>
      </c>
      <c r="I56" s="38">
        <v>44280</v>
      </c>
      <c r="J56" s="7">
        <v>960</v>
      </c>
    </row>
    <row r="57" spans="1:19" x14ac:dyDescent="0.25">
      <c r="A57" s="11" t="s">
        <v>29</v>
      </c>
      <c r="B57" s="7">
        <v>287478.13</v>
      </c>
      <c r="C57" s="3" t="s">
        <v>67</v>
      </c>
      <c r="D57" s="3" t="s">
        <v>29</v>
      </c>
      <c r="E57" s="33" t="s">
        <v>24</v>
      </c>
      <c r="F57" s="58">
        <v>194</v>
      </c>
      <c r="G57" s="18">
        <v>44270</v>
      </c>
      <c r="H57" s="17">
        <v>0</v>
      </c>
      <c r="I57" s="18">
        <v>44280</v>
      </c>
      <c r="J57" s="7">
        <v>9385</v>
      </c>
    </row>
    <row r="58" spans="1:19" x14ac:dyDescent="0.25">
      <c r="A58" s="11" t="s">
        <v>29</v>
      </c>
      <c r="B58" s="57">
        <v>287478.13</v>
      </c>
      <c r="C58" s="33" t="s">
        <v>52</v>
      </c>
      <c r="D58" s="3" t="s">
        <v>29</v>
      </c>
      <c r="E58" s="33" t="s">
        <v>24</v>
      </c>
      <c r="F58" s="20">
        <v>275</v>
      </c>
      <c r="G58" s="38">
        <v>44255</v>
      </c>
      <c r="H58" s="17">
        <v>0</v>
      </c>
      <c r="I58" s="38">
        <v>44263</v>
      </c>
      <c r="J58" s="7">
        <v>1000</v>
      </c>
    </row>
    <row r="59" spans="1:19" x14ac:dyDescent="0.25">
      <c r="A59" s="11" t="s">
        <v>29</v>
      </c>
      <c r="B59" s="57">
        <v>287478.13</v>
      </c>
      <c r="C59" s="33" t="s">
        <v>93</v>
      </c>
      <c r="D59" s="3" t="s">
        <v>29</v>
      </c>
      <c r="E59" s="33" t="s">
        <v>24</v>
      </c>
      <c r="F59" s="20">
        <v>282</v>
      </c>
      <c r="G59" s="38">
        <v>44253</v>
      </c>
      <c r="H59" s="17">
        <v>0</v>
      </c>
      <c r="I59" s="38">
        <v>44260</v>
      </c>
      <c r="J59" s="7">
        <v>3754</v>
      </c>
    </row>
    <row r="60" spans="1:19" x14ac:dyDescent="0.25">
      <c r="A60" s="11" t="s">
        <v>29</v>
      </c>
      <c r="B60" s="7">
        <v>287478.13</v>
      </c>
      <c r="C60" s="33" t="s">
        <v>64</v>
      </c>
      <c r="D60" s="3" t="s">
        <v>29</v>
      </c>
      <c r="E60" s="33" t="s">
        <v>24</v>
      </c>
      <c r="F60" s="20">
        <v>307</v>
      </c>
      <c r="G60" s="38">
        <v>44277</v>
      </c>
      <c r="H60" s="17">
        <v>0</v>
      </c>
      <c r="I60" s="38">
        <v>44293</v>
      </c>
      <c r="J60" s="7">
        <v>1791.71</v>
      </c>
      <c r="K60" s="21"/>
      <c r="L60" s="29"/>
    </row>
    <row r="61" spans="1:19" x14ac:dyDescent="0.25">
      <c r="A61" s="11" t="s">
        <v>29</v>
      </c>
      <c r="B61" s="57">
        <v>287478.13</v>
      </c>
      <c r="C61" s="33" t="s">
        <v>76</v>
      </c>
      <c r="D61" s="3" t="s">
        <v>29</v>
      </c>
      <c r="E61" s="33" t="s">
        <v>24</v>
      </c>
      <c r="F61" s="20">
        <v>334</v>
      </c>
      <c r="G61" s="38">
        <v>44253</v>
      </c>
      <c r="H61" s="17">
        <v>0</v>
      </c>
      <c r="I61" s="38">
        <v>44260</v>
      </c>
      <c r="J61" s="7">
        <v>1470</v>
      </c>
      <c r="K61" s="30"/>
      <c r="L61" s="24"/>
    </row>
    <row r="62" spans="1:19" x14ac:dyDescent="0.25">
      <c r="A62" s="11" t="s">
        <v>29</v>
      </c>
      <c r="B62" s="57">
        <v>287478.13</v>
      </c>
      <c r="C62" s="33" t="s">
        <v>34</v>
      </c>
      <c r="D62" s="3" t="s">
        <v>29</v>
      </c>
      <c r="E62" s="33" t="s">
        <v>24</v>
      </c>
      <c r="F62" s="20">
        <v>335</v>
      </c>
      <c r="G62" s="38">
        <v>44258</v>
      </c>
      <c r="H62" s="17">
        <v>0</v>
      </c>
      <c r="I62" s="38">
        <v>44266</v>
      </c>
      <c r="J62" s="7">
        <v>1388.98</v>
      </c>
    </row>
    <row r="63" spans="1:19" x14ac:dyDescent="0.25">
      <c r="A63" s="11" t="s">
        <v>29</v>
      </c>
      <c r="B63" s="57">
        <v>287478.13</v>
      </c>
      <c r="C63" s="33" t="s">
        <v>77</v>
      </c>
      <c r="D63" s="3" t="s">
        <v>29</v>
      </c>
      <c r="E63" s="33" t="s">
        <v>24</v>
      </c>
      <c r="F63" s="20">
        <v>335</v>
      </c>
      <c r="G63" s="38">
        <v>44260</v>
      </c>
      <c r="H63" s="17">
        <v>0</v>
      </c>
      <c r="I63" s="38">
        <v>44270</v>
      </c>
      <c r="J63" s="7">
        <v>880.78</v>
      </c>
    </row>
    <row r="64" spans="1:19" ht="14.25" customHeight="1" x14ac:dyDescent="0.25">
      <c r="A64" s="11" t="s">
        <v>29</v>
      </c>
      <c r="B64" s="57">
        <v>287478.13</v>
      </c>
      <c r="C64" s="33" t="s">
        <v>84</v>
      </c>
      <c r="D64" s="3" t="s">
        <v>29</v>
      </c>
      <c r="E64" s="33" t="s">
        <v>24</v>
      </c>
      <c r="F64" s="39">
        <v>354</v>
      </c>
      <c r="G64" s="38">
        <v>44253</v>
      </c>
      <c r="H64" s="17">
        <v>0</v>
      </c>
      <c r="I64" s="38">
        <v>44260</v>
      </c>
      <c r="J64" s="7">
        <v>1877</v>
      </c>
    </row>
    <row r="65" spans="1:19" x14ac:dyDescent="0.25">
      <c r="A65" s="11" t="s">
        <v>29</v>
      </c>
      <c r="B65" s="57">
        <v>287478.13</v>
      </c>
      <c r="C65" s="33" t="s">
        <v>78</v>
      </c>
      <c r="D65" s="3" t="s">
        <v>29</v>
      </c>
      <c r="E65" s="33" t="s">
        <v>24</v>
      </c>
      <c r="F65" s="39">
        <v>363</v>
      </c>
      <c r="G65" s="38">
        <v>44253</v>
      </c>
      <c r="H65" s="17">
        <v>0</v>
      </c>
      <c r="I65" s="38">
        <v>44260</v>
      </c>
      <c r="J65" s="7">
        <v>1407.75</v>
      </c>
    </row>
    <row r="66" spans="1:19" x14ac:dyDescent="0.25">
      <c r="A66" s="11" t="s">
        <v>29</v>
      </c>
      <c r="B66" s="57">
        <v>287478.13</v>
      </c>
      <c r="C66" s="33" t="s">
        <v>78</v>
      </c>
      <c r="D66" s="3" t="s">
        <v>29</v>
      </c>
      <c r="E66" s="33" t="s">
        <v>24</v>
      </c>
      <c r="F66" s="20">
        <v>368</v>
      </c>
      <c r="G66" s="38">
        <v>44284</v>
      </c>
      <c r="H66" s="17">
        <v>0</v>
      </c>
      <c r="I66" s="38">
        <v>44291</v>
      </c>
      <c r="J66" s="7">
        <f>1945.62+1500</f>
        <v>3445.62</v>
      </c>
    </row>
    <row r="67" spans="1:19" x14ac:dyDescent="0.25">
      <c r="A67" s="11" t="s">
        <v>29</v>
      </c>
      <c r="B67" s="57">
        <v>287478.13</v>
      </c>
      <c r="C67" s="33" t="s">
        <v>53</v>
      </c>
      <c r="D67" s="3" t="s">
        <v>29</v>
      </c>
      <c r="E67" s="33" t="s">
        <v>24</v>
      </c>
      <c r="F67" s="20">
        <v>371</v>
      </c>
      <c r="G67" s="38">
        <v>44253</v>
      </c>
      <c r="H67" s="17">
        <v>0</v>
      </c>
      <c r="I67" s="38">
        <v>44260</v>
      </c>
      <c r="J67" s="7">
        <v>1500</v>
      </c>
    </row>
    <row r="68" spans="1:19" ht="13.5" customHeight="1" x14ac:dyDescent="0.25">
      <c r="A68" s="11" t="s">
        <v>29</v>
      </c>
      <c r="B68" s="57">
        <v>287478.13</v>
      </c>
      <c r="C68" s="33" t="s">
        <v>94</v>
      </c>
      <c r="D68" s="3" t="s">
        <v>29</v>
      </c>
      <c r="E68" s="33" t="s">
        <v>24</v>
      </c>
      <c r="F68" s="39">
        <v>383</v>
      </c>
      <c r="G68" s="38">
        <v>44263</v>
      </c>
      <c r="H68" s="17">
        <v>0</v>
      </c>
      <c r="I68" s="38">
        <v>44263</v>
      </c>
      <c r="J68" s="7">
        <v>1407.75</v>
      </c>
    </row>
    <row r="69" spans="1:19" x14ac:dyDescent="0.25">
      <c r="A69" s="11" t="s">
        <v>29</v>
      </c>
      <c r="B69" s="57">
        <v>287478.13</v>
      </c>
      <c r="C69" s="33" t="s">
        <v>45</v>
      </c>
      <c r="D69" s="3" t="s">
        <v>29</v>
      </c>
      <c r="E69" s="33" t="s">
        <v>24</v>
      </c>
      <c r="F69" s="39">
        <v>433</v>
      </c>
      <c r="G69" s="38">
        <v>44257</v>
      </c>
      <c r="H69" s="17">
        <v>0</v>
      </c>
      <c r="I69" s="38">
        <v>44298</v>
      </c>
      <c r="J69" s="68">
        <v>1442.11</v>
      </c>
    </row>
    <row r="70" spans="1:19" x14ac:dyDescent="0.25">
      <c r="A70" s="11" t="s">
        <v>29</v>
      </c>
      <c r="B70" s="7">
        <v>287478.13</v>
      </c>
      <c r="C70" s="33" t="s">
        <v>85</v>
      </c>
      <c r="D70" s="3" t="s">
        <v>29</v>
      </c>
      <c r="E70" s="33" t="s">
        <v>24</v>
      </c>
      <c r="F70" s="17">
        <v>450</v>
      </c>
      <c r="G70" s="18">
        <v>44273</v>
      </c>
      <c r="H70" s="17">
        <v>0</v>
      </c>
      <c r="I70" s="18">
        <v>44280</v>
      </c>
      <c r="J70" s="7">
        <v>13600.5</v>
      </c>
    </row>
    <row r="71" spans="1:19" x14ac:dyDescent="0.25">
      <c r="A71" s="11" t="s">
        <v>29</v>
      </c>
      <c r="B71" s="7">
        <v>287478.13</v>
      </c>
      <c r="C71" s="33" t="s">
        <v>90</v>
      </c>
      <c r="D71" s="3" t="s">
        <v>29</v>
      </c>
      <c r="E71" s="33" t="s">
        <v>24</v>
      </c>
      <c r="F71" s="20">
        <v>451</v>
      </c>
      <c r="G71" s="38">
        <v>44265</v>
      </c>
      <c r="H71" s="17">
        <v>0</v>
      </c>
      <c r="I71" s="38">
        <v>44272</v>
      </c>
      <c r="J71" s="7">
        <v>2015.67</v>
      </c>
      <c r="K71" s="21"/>
      <c r="L71" s="29"/>
    </row>
    <row r="72" spans="1:19" x14ac:dyDescent="0.25">
      <c r="A72" s="11" t="s">
        <v>29</v>
      </c>
      <c r="B72" s="7">
        <v>287478.13</v>
      </c>
      <c r="C72" s="33" t="s">
        <v>87</v>
      </c>
      <c r="D72" s="3" t="s">
        <v>29</v>
      </c>
      <c r="E72" s="33" t="s">
        <v>24</v>
      </c>
      <c r="F72" s="17">
        <v>473</v>
      </c>
      <c r="G72" s="18">
        <v>44258</v>
      </c>
      <c r="H72" s="17">
        <v>0</v>
      </c>
      <c r="I72" s="18">
        <v>44266</v>
      </c>
      <c r="J72" s="7">
        <v>3359.45</v>
      </c>
      <c r="K72" s="21"/>
      <c r="L72" s="29"/>
    </row>
    <row r="73" spans="1:19" x14ac:dyDescent="0.25">
      <c r="A73" s="11" t="s">
        <v>29</v>
      </c>
      <c r="B73" s="57">
        <v>287478.13</v>
      </c>
      <c r="C73" s="33" t="s">
        <v>54</v>
      </c>
      <c r="D73" s="3" t="s">
        <v>29</v>
      </c>
      <c r="E73" s="33" t="s">
        <v>24</v>
      </c>
      <c r="F73" s="20">
        <v>481</v>
      </c>
      <c r="G73" s="38">
        <v>44273</v>
      </c>
      <c r="H73" s="17">
        <v>0</v>
      </c>
      <c r="I73" s="38">
        <v>44280</v>
      </c>
      <c r="J73" s="7">
        <v>4994.4799999999996</v>
      </c>
    </row>
    <row r="74" spans="1:19" x14ac:dyDescent="0.25">
      <c r="A74" s="11" t="s">
        <v>29</v>
      </c>
      <c r="B74" s="57">
        <v>287478.13</v>
      </c>
      <c r="C74" s="33" t="s">
        <v>30</v>
      </c>
      <c r="D74" s="3" t="s">
        <v>29</v>
      </c>
      <c r="E74" s="33" t="s">
        <v>24</v>
      </c>
      <c r="F74" s="20">
        <v>485</v>
      </c>
      <c r="G74" s="38">
        <v>44253</v>
      </c>
      <c r="H74" s="17">
        <v>0</v>
      </c>
      <c r="I74" s="38">
        <v>44260</v>
      </c>
      <c r="J74" s="7">
        <v>1407.75</v>
      </c>
    </row>
    <row r="75" spans="1:19" x14ac:dyDescent="0.25">
      <c r="A75" s="11" t="s">
        <v>29</v>
      </c>
      <c r="B75" s="7">
        <v>287478.13</v>
      </c>
      <c r="C75" s="33" t="s">
        <v>30</v>
      </c>
      <c r="D75" s="3" t="s">
        <v>29</v>
      </c>
      <c r="E75" s="33" t="s">
        <v>24</v>
      </c>
      <c r="F75" s="20">
        <v>488</v>
      </c>
      <c r="G75" s="38">
        <v>44264</v>
      </c>
      <c r="H75" s="17">
        <v>0</v>
      </c>
      <c r="I75" s="38">
        <v>44280</v>
      </c>
      <c r="J75" s="7">
        <v>2102.2399999999998</v>
      </c>
    </row>
    <row r="76" spans="1:19" x14ac:dyDescent="0.25">
      <c r="A76" s="11" t="s">
        <v>29</v>
      </c>
      <c r="B76" s="57">
        <v>287478.13</v>
      </c>
      <c r="C76" s="33" t="s">
        <v>56</v>
      </c>
      <c r="D76" s="3" t="s">
        <v>29</v>
      </c>
      <c r="E76" s="33" t="s">
        <v>24</v>
      </c>
      <c r="F76" s="39">
        <v>503</v>
      </c>
      <c r="G76" s="38">
        <v>44253</v>
      </c>
      <c r="H76" s="17">
        <v>0</v>
      </c>
      <c r="I76" s="38">
        <v>44260</v>
      </c>
      <c r="J76" s="7">
        <v>1500</v>
      </c>
    </row>
    <row r="77" spans="1:19" x14ac:dyDescent="0.25">
      <c r="A77" s="11" t="s">
        <v>29</v>
      </c>
      <c r="B77" s="7">
        <v>287478.13</v>
      </c>
      <c r="C77" s="33" t="s">
        <v>56</v>
      </c>
      <c r="D77" s="3" t="s">
        <v>29</v>
      </c>
      <c r="E77" s="33" t="s">
        <v>24</v>
      </c>
      <c r="F77" s="20">
        <v>507</v>
      </c>
      <c r="G77" s="38">
        <v>44270</v>
      </c>
      <c r="H77" s="17">
        <v>0</v>
      </c>
      <c r="I77" s="38">
        <v>44280</v>
      </c>
      <c r="J77" s="7">
        <v>33.200000000000003</v>
      </c>
    </row>
    <row r="78" spans="1:19" x14ac:dyDescent="0.25">
      <c r="A78" s="11" t="s">
        <v>29</v>
      </c>
      <c r="B78" s="7">
        <v>287478.13</v>
      </c>
      <c r="C78" s="33" t="s">
        <v>31</v>
      </c>
      <c r="D78" s="3" t="s">
        <v>29</v>
      </c>
      <c r="E78" s="33" t="s">
        <v>24</v>
      </c>
      <c r="F78" s="20">
        <v>534</v>
      </c>
      <c r="G78" s="38">
        <v>44264</v>
      </c>
      <c r="H78" s="17">
        <v>0</v>
      </c>
      <c r="I78" s="38">
        <v>44280</v>
      </c>
      <c r="J78" s="7">
        <v>1276.3599999999999</v>
      </c>
    </row>
    <row r="79" spans="1:19" x14ac:dyDescent="0.25">
      <c r="A79" s="11" t="s">
        <v>29</v>
      </c>
      <c r="B79" s="57">
        <v>287478.13</v>
      </c>
      <c r="C79" s="33" t="s">
        <v>79</v>
      </c>
      <c r="D79" s="3" t="s">
        <v>29</v>
      </c>
      <c r="E79" s="33" t="s">
        <v>24</v>
      </c>
      <c r="F79" s="39">
        <v>600</v>
      </c>
      <c r="G79" s="38">
        <v>44260</v>
      </c>
      <c r="H79" s="17">
        <v>0</v>
      </c>
      <c r="I79" s="38">
        <v>44270</v>
      </c>
      <c r="J79" s="7">
        <v>938.5</v>
      </c>
    </row>
    <row r="80" spans="1:19" s="4" customFormat="1" x14ac:dyDescent="0.25">
      <c r="A80" s="11" t="s">
        <v>29</v>
      </c>
      <c r="B80" s="7">
        <v>287478.13</v>
      </c>
      <c r="C80" s="3" t="s">
        <v>32</v>
      </c>
      <c r="D80" s="3" t="s">
        <v>29</v>
      </c>
      <c r="E80" s="33" t="s">
        <v>24</v>
      </c>
      <c r="F80" s="58">
        <v>622</v>
      </c>
      <c r="G80" s="18">
        <v>44253</v>
      </c>
      <c r="H80" s="17">
        <v>0</v>
      </c>
      <c r="I80" s="18">
        <v>44265</v>
      </c>
      <c r="J80" s="68">
        <v>3284.75</v>
      </c>
      <c r="K80" s="15" t="s">
        <v>142</v>
      </c>
      <c r="L80" s="14" t="s">
        <v>97</v>
      </c>
      <c r="M80" s="44"/>
      <c r="N80" s="44"/>
      <c r="O80" s="44"/>
      <c r="P80" s="44"/>
      <c r="Q80" s="44"/>
      <c r="R80" s="44"/>
      <c r="S80" s="44"/>
    </row>
    <row r="81" spans="1:19" x14ac:dyDescent="0.25">
      <c r="A81" s="11" t="s">
        <v>29</v>
      </c>
      <c r="B81" s="7">
        <v>287478.13</v>
      </c>
      <c r="C81" s="33" t="s">
        <v>86</v>
      </c>
      <c r="D81" s="3" t="s">
        <v>29</v>
      </c>
      <c r="E81" s="33" t="s">
        <v>24</v>
      </c>
      <c r="F81" s="17">
        <v>640</v>
      </c>
      <c r="G81" s="18">
        <v>44292</v>
      </c>
      <c r="H81" s="17">
        <v>0</v>
      </c>
      <c r="I81" s="18">
        <v>44316</v>
      </c>
      <c r="J81" s="7">
        <f>13600.5+3501.41</f>
        <v>17101.91</v>
      </c>
      <c r="K81" s="59" t="s">
        <v>97</v>
      </c>
      <c r="L81" s="29"/>
    </row>
    <row r="82" spans="1:19" x14ac:dyDescent="0.25">
      <c r="A82" s="11" t="s">
        <v>29</v>
      </c>
      <c r="B82" s="57">
        <v>287478.13</v>
      </c>
      <c r="C82" s="33" t="s">
        <v>57</v>
      </c>
      <c r="D82" s="3" t="s">
        <v>29</v>
      </c>
      <c r="E82" s="33" t="s">
        <v>24</v>
      </c>
      <c r="F82" s="20">
        <v>682</v>
      </c>
      <c r="G82" s="38">
        <v>44253</v>
      </c>
      <c r="H82" s="17">
        <v>0</v>
      </c>
      <c r="I82" s="38">
        <v>44280</v>
      </c>
      <c r="J82" s="68">
        <v>1501.6</v>
      </c>
    </row>
    <row r="83" spans="1:19" ht="15.75" customHeight="1" x14ac:dyDescent="0.25">
      <c r="A83" s="11" t="s">
        <v>29</v>
      </c>
      <c r="B83" s="57">
        <v>287478.13</v>
      </c>
      <c r="C83" s="33" t="s">
        <v>80</v>
      </c>
      <c r="D83" s="3" t="s">
        <v>29</v>
      </c>
      <c r="E83" s="33" t="s">
        <v>24</v>
      </c>
      <c r="F83" s="39">
        <v>713</v>
      </c>
      <c r="G83" s="38">
        <v>44256</v>
      </c>
      <c r="H83" s="17">
        <v>0</v>
      </c>
      <c r="I83" s="38">
        <v>44264</v>
      </c>
      <c r="J83" s="7">
        <v>1407.75</v>
      </c>
    </row>
    <row r="84" spans="1:19" s="4" customFormat="1" ht="15.75" customHeight="1" x14ac:dyDescent="0.25">
      <c r="A84" s="11" t="s">
        <v>29</v>
      </c>
      <c r="B84" s="57">
        <v>287478.13</v>
      </c>
      <c r="C84" s="33" t="s">
        <v>71</v>
      </c>
      <c r="D84" s="3" t="s">
        <v>29</v>
      </c>
      <c r="E84" s="33" t="s">
        <v>24</v>
      </c>
      <c r="F84" s="20">
        <v>794</v>
      </c>
      <c r="G84" s="38">
        <v>44271</v>
      </c>
      <c r="H84" s="17">
        <v>0</v>
      </c>
      <c r="I84" s="38">
        <v>44280</v>
      </c>
      <c r="J84" s="7">
        <v>1501.6</v>
      </c>
      <c r="K84" s="15"/>
      <c r="L84" s="14"/>
      <c r="M84" s="44"/>
      <c r="N84" s="44"/>
      <c r="O84" s="44"/>
      <c r="P84" s="44"/>
      <c r="Q84" s="44"/>
      <c r="R84" s="44"/>
      <c r="S84" s="44"/>
    </row>
    <row r="85" spans="1:19" x14ac:dyDescent="0.25">
      <c r="A85" s="11" t="s">
        <v>29</v>
      </c>
      <c r="B85" s="57">
        <v>287478.13</v>
      </c>
      <c r="C85" s="33" t="s">
        <v>59</v>
      </c>
      <c r="D85" s="3" t="s">
        <v>29</v>
      </c>
      <c r="E85" s="33" t="s">
        <v>24</v>
      </c>
      <c r="F85" s="39">
        <v>833</v>
      </c>
      <c r="G85" s="38">
        <v>44253</v>
      </c>
      <c r="H85" s="17">
        <v>0</v>
      </c>
      <c r="I85" s="38">
        <v>44260</v>
      </c>
      <c r="J85" s="7">
        <v>1407.75</v>
      </c>
    </row>
    <row r="86" spans="1:19" x14ac:dyDescent="0.25">
      <c r="A86" s="11" t="s">
        <v>29</v>
      </c>
      <c r="B86" s="57">
        <v>287478.13</v>
      </c>
      <c r="C86" s="33" t="s">
        <v>59</v>
      </c>
      <c r="D86" s="3" t="s">
        <v>29</v>
      </c>
      <c r="E86" s="33" t="s">
        <v>24</v>
      </c>
      <c r="F86" s="20">
        <v>844</v>
      </c>
      <c r="G86" s="38">
        <v>44284</v>
      </c>
      <c r="H86" s="17">
        <v>0</v>
      </c>
      <c r="I86" s="38">
        <v>44291</v>
      </c>
      <c r="J86" s="7">
        <f>527.98+1500</f>
        <v>2027.98</v>
      </c>
    </row>
    <row r="87" spans="1:19" x14ac:dyDescent="0.25">
      <c r="A87" s="11" t="s">
        <v>29</v>
      </c>
      <c r="B87" s="57">
        <v>287478.13</v>
      </c>
      <c r="C87" s="33" t="s">
        <v>59</v>
      </c>
      <c r="D87" s="3" t="s">
        <v>29</v>
      </c>
      <c r="E87" s="33" t="s">
        <v>24</v>
      </c>
      <c r="F87" s="20">
        <v>845</v>
      </c>
      <c r="G87" s="38">
        <v>44284</v>
      </c>
      <c r="H87" s="17">
        <v>0</v>
      </c>
      <c r="I87" s="38">
        <v>44291</v>
      </c>
      <c r="J87" s="7">
        <v>2001.63</v>
      </c>
    </row>
    <row r="88" spans="1:19" x14ac:dyDescent="0.25">
      <c r="A88" s="11" t="s">
        <v>29</v>
      </c>
      <c r="B88" s="57">
        <v>287478.13</v>
      </c>
      <c r="C88" s="33" t="s">
        <v>60</v>
      </c>
      <c r="D88" s="3" t="s">
        <v>29</v>
      </c>
      <c r="E88" s="33" t="s">
        <v>24</v>
      </c>
      <c r="F88" s="20">
        <v>885</v>
      </c>
      <c r="G88" s="38">
        <v>44270</v>
      </c>
      <c r="H88" s="17">
        <v>0</v>
      </c>
      <c r="I88" s="38">
        <v>44280</v>
      </c>
      <c r="J88" s="7">
        <v>4604.3100000000004</v>
      </c>
    </row>
    <row r="89" spans="1:19" x14ac:dyDescent="0.25">
      <c r="A89" s="11" t="s">
        <v>29</v>
      </c>
      <c r="B89" s="57">
        <v>287478.13</v>
      </c>
      <c r="C89" s="33" t="s">
        <v>81</v>
      </c>
      <c r="D89" s="3" t="s">
        <v>29</v>
      </c>
      <c r="E89" s="33" t="s">
        <v>24</v>
      </c>
      <c r="F89" s="39">
        <v>899</v>
      </c>
      <c r="G89" s="38">
        <v>44253</v>
      </c>
      <c r="H89" s="17">
        <v>0</v>
      </c>
      <c r="I89" s="38">
        <v>44260</v>
      </c>
      <c r="J89" s="7">
        <v>1500</v>
      </c>
    </row>
    <row r="90" spans="1:19" x14ac:dyDescent="0.25">
      <c r="A90" s="11" t="s">
        <v>29</v>
      </c>
      <c r="B90" s="57">
        <v>287478.13</v>
      </c>
      <c r="C90" s="33" t="s">
        <v>74</v>
      </c>
      <c r="D90" s="3" t="s">
        <v>29</v>
      </c>
      <c r="E90" s="33" t="s">
        <v>24</v>
      </c>
      <c r="F90" s="20">
        <v>961</v>
      </c>
      <c r="G90" s="38">
        <v>44253</v>
      </c>
      <c r="H90" s="17">
        <v>0</v>
      </c>
      <c r="I90" s="38">
        <v>44260</v>
      </c>
      <c r="J90" s="7">
        <v>938.5</v>
      </c>
    </row>
    <row r="91" spans="1:19" x14ac:dyDescent="0.25">
      <c r="A91" s="11" t="s">
        <v>29</v>
      </c>
      <c r="B91" s="57">
        <v>287478.13</v>
      </c>
      <c r="C91" s="33" t="s">
        <v>61</v>
      </c>
      <c r="D91" s="3" t="s">
        <v>29</v>
      </c>
      <c r="E91" s="33" t="s">
        <v>24</v>
      </c>
      <c r="F91" s="39">
        <v>1121</v>
      </c>
      <c r="G91" s="38">
        <v>44256</v>
      </c>
      <c r="H91" s="17">
        <v>0</v>
      </c>
      <c r="I91" s="38">
        <v>44263</v>
      </c>
      <c r="J91" s="7">
        <v>938.5</v>
      </c>
    </row>
    <row r="92" spans="1:19" x14ac:dyDescent="0.25">
      <c r="A92" s="11" t="s">
        <v>29</v>
      </c>
      <c r="B92" s="57">
        <v>287478.13</v>
      </c>
      <c r="C92" s="33" t="s">
        <v>62</v>
      </c>
      <c r="D92" s="3" t="s">
        <v>29</v>
      </c>
      <c r="E92" s="33" t="s">
        <v>24</v>
      </c>
      <c r="F92" s="20">
        <v>1532</v>
      </c>
      <c r="G92" s="38">
        <v>44267</v>
      </c>
      <c r="H92" s="17">
        <v>0</v>
      </c>
      <c r="I92" s="38">
        <v>44274</v>
      </c>
      <c r="J92" s="7">
        <v>938.5</v>
      </c>
      <c r="K92" s="15" t="s">
        <v>97</v>
      </c>
    </row>
    <row r="93" spans="1:19" x14ac:dyDescent="0.25">
      <c r="A93" s="11" t="s">
        <v>29</v>
      </c>
      <c r="B93" s="57">
        <v>287478.13</v>
      </c>
      <c r="C93" s="36" t="s">
        <v>62</v>
      </c>
      <c r="D93" s="3" t="s">
        <v>29</v>
      </c>
      <c r="E93" s="33" t="s">
        <v>24</v>
      </c>
      <c r="F93" s="20">
        <v>1556</v>
      </c>
      <c r="G93" s="38">
        <v>44284</v>
      </c>
      <c r="H93" s="17">
        <v>0</v>
      </c>
      <c r="I93" s="38">
        <v>44291</v>
      </c>
      <c r="J93" s="7">
        <v>143.76</v>
      </c>
      <c r="K93" s="15" t="s">
        <v>97</v>
      </c>
    </row>
    <row r="94" spans="1:19" x14ac:dyDescent="0.25">
      <c r="A94" s="11" t="s">
        <v>29</v>
      </c>
      <c r="B94" s="57">
        <v>287478.13</v>
      </c>
      <c r="C94" s="33" t="s">
        <v>72</v>
      </c>
      <c r="D94" s="3" t="s">
        <v>29</v>
      </c>
      <c r="E94" s="33" t="s">
        <v>24</v>
      </c>
      <c r="F94" s="20">
        <v>1908</v>
      </c>
      <c r="G94" s="38">
        <v>44270</v>
      </c>
      <c r="H94" s="17">
        <v>0</v>
      </c>
      <c r="I94" s="38">
        <v>44280</v>
      </c>
      <c r="J94" s="7">
        <v>3284.75</v>
      </c>
    </row>
    <row r="95" spans="1:19" x14ac:dyDescent="0.25">
      <c r="A95" s="11" t="s">
        <v>29</v>
      </c>
      <c r="B95" s="7">
        <v>287478.13</v>
      </c>
      <c r="C95" s="33" t="s">
        <v>69</v>
      </c>
      <c r="D95" s="3" t="s">
        <v>29</v>
      </c>
      <c r="E95" s="33" t="s">
        <v>24</v>
      </c>
      <c r="F95" s="17">
        <v>2007</v>
      </c>
      <c r="G95" s="18">
        <v>44270</v>
      </c>
      <c r="H95" s="17">
        <v>0</v>
      </c>
      <c r="I95" s="18">
        <v>44280</v>
      </c>
      <c r="J95" s="7">
        <f>3501.41</f>
        <v>3501.41</v>
      </c>
    </row>
    <row r="96" spans="1:19" x14ac:dyDescent="0.25">
      <c r="A96" s="11" t="s">
        <v>29</v>
      </c>
      <c r="B96" s="57">
        <v>287478.13</v>
      </c>
      <c r="C96" s="33" t="s">
        <v>82</v>
      </c>
      <c r="D96" s="3" t="s">
        <v>29</v>
      </c>
      <c r="E96" s="33" t="s">
        <v>24</v>
      </c>
      <c r="F96" s="39">
        <v>2833</v>
      </c>
      <c r="G96" s="38">
        <v>44253</v>
      </c>
      <c r="H96" s="17">
        <v>0</v>
      </c>
      <c r="I96" s="38">
        <v>44260</v>
      </c>
      <c r="J96" s="7">
        <v>1500</v>
      </c>
    </row>
    <row r="97" spans="1:19" x14ac:dyDescent="0.25">
      <c r="A97" s="11" t="s">
        <v>29</v>
      </c>
      <c r="B97" s="57">
        <v>287478.13</v>
      </c>
      <c r="C97" s="33" t="s">
        <v>73</v>
      </c>
      <c r="D97" s="3" t="s">
        <v>29</v>
      </c>
      <c r="E97" s="33" t="s">
        <v>24</v>
      </c>
      <c r="F97" s="20">
        <v>4431</v>
      </c>
      <c r="G97" s="38">
        <v>44270</v>
      </c>
      <c r="H97" s="17">
        <v>0</v>
      </c>
      <c r="I97" s="38">
        <v>44280</v>
      </c>
      <c r="J97" s="7">
        <v>3284.75</v>
      </c>
    </row>
    <row r="98" spans="1:19" x14ac:dyDescent="0.25">
      <c r="A98" s="11" t="s">
        <v>29</v>
      </c>
      <c r="B98" s="57">
        <v>287478.13</v>
      </c>
      <c r="C98" s="33" t="s">
        <v>83</v>
      </c>
      <c r="D98" s="3" t="s">
        <v>29</v>
      </c>
      <c r="E98" s="33" t="s">
        <v>24</v>
      </c>
      <c r="F98" s="20">
        <v>4492</v>
      </c>
      <c r="G98" s="38">
        <v>44263</v>
      </c>
      <c r="H98" s="17">
        <v>0</v>
      </c>
      <c r="I98" s="38">
        <v>44270</v>
      </c>
      <c r="J98" s="68">
        <v>1500</v>
      </c>
    </row>
    <row r="99" spans="1:19" x14ac:dyDescent="0.25">
      <c r="A99" s="11" t="s">
        <v>29</v>
      </c>
      <c r="B99" s="57">
        <v>287478.13</v>
      </c>
      <c r="C99" s="33" t="s">
        <v>103</v>
      </c>
      <c r="D99" s="3" t="s">
        <v>29</v>
      </c>
      <c r="E99" s="33" t="s">
        <v>24</v>
      </c>
      <c r="F99" s="20">
        <v>107556</v>
      </c>
      <c r="G99" s="38">
        <v>44271</v>
      </c>
      <c r="H99" s="17">
        <v>0</v>
      </c>
      <c r="I99" s="38">
        <v>44280</v>
      </c>
      <c r="J99" s="7">
        <v>2851.35</v>
      </c>
    </row>
    <row r="100" spans="1:19" s="4" customFormat="1" x14ac:dyDescent="0.25">
      <c r="A100" s="12" t="s">
        <v>25</v>
      </c>
      <c r="B100" s="7">
        <v>244767.48</v>
      </c>
      <c r="C100" s="60" t="s">
        <v>116</v>
      </c>
      <c r="D100" s="33" t="s">
        <v>25</v>
      </c>
      <c r="E100" s="33" t="s">
        <v>24</v>
      </c>
      <c r="F100" s="35">
        <v>69780</v>
      </c>
      <c r="G100" s="18">
        <v>44281</v>
      </c>
      <c r="H100" s="17">
        <v>0</v>
      </c>
      <c r="I100" s="61">
        <v>44312</v>
      </c>
      <c r="J100" s="34">
        <v>2910</v>
      </c>
      <c r="K100" s="15"/>
      <c r="L100" s="62"/>
      <c r="M100" s="44"/>
      <c r="N100" s="44"/>
      <c r="O100" s="44"/>
      <c r="P100" s="44"/>
      <c r="Q100" s="44"/>
      <c r="R100" s="44"/>
      <c r="S100" s="44"/>
    </row>
    <row r="101" spans="1:19" s="4" customFormat="1" x14ac:dyDescent="0.25">
      <c r="A101" s="12" t="s">
        <v>25</v>
      </c>
      <c r="B101" s="7">
        <v>244767.48</v>
      </c>
      <c r="C101" s="60" t="s">
        <v>116</v>
      </c>
      <c r="D101" s="33" t="s">
        <v>25</v>
      </c>
      <c r="E101" s="33" t="s">
        <v>24</v>
      </c>
      <c r="F101" s="35">
        <v>69780</v>
      </c>
      <c r="G101" s="18">
        <v>44281</v>
      </c>
      <c r="H101" s="17">
        <v>0</v>
      </c>
      <c r="I101" s="61">
        <v>44326</v>
      </c>
      <c r="J101" s="34">
        <v>2910</v>
      </c>
      <c r="K101" s="15"/>
      <c r="L101" s="62"/>
      <c r="M101" s="44"/>
      <c r="N101" s="44"/>
      <c r="O101" s="44"/>
      <c r="P101" s="44"/>
      <c r="Q101" s="44"/>
      <c r="R101" s="44"/>
      <c r="S101" s="44"/>
    </row>
    <row r="102" spans="1:19" s="4" customFormat="1" x14ac:dyDescent="0.25">
      <c r="A102" s="12" t="s">
        <v>25</v>
      </c>
      <c r="B102" s="7">
        <v>244767.48</v>
      </c>
      <c r="C102" s="60" t="s">
        <v>105</v>
      </c>
      <c r="D102" s="33" t="s">
        <v>25</v>
      </c>
      <c r="E102" s="33" t="s">
        <v>24</v>
      </c>
      <c r="F102" s="35">
        <v>91018</v>
      </c>
      <c r="G102" s="18">
        <v>44258</v>
      </c>
      <c r="H102" s="17">
        <v>0</v>
      </c>
      <c r="I102" s="61">
        <v>44291</v>
      </c>
      <c r="J102" s="34">
        <v>12175.69</v>
      </c>
      <c r="K102" s="15"/>
      <c r="L102" s="62"/>
      <c r="M102" s="44"/>
      <c r="N102" s="44"/>
      <c r="O102" s="44"/>
      <c r="P102" s="44"/>
      <c r="Q102" s="44"/>
      <c r="R102" s="44"/>
      <c r="S102" s="44"/>
    </row>
    <row r="103" spans="1:19" s="4" customFormat="1" x14ac:dyDescent="0.25">
      <c r="A103" s="12" t="s">
        <v>25</v>
      </c>
      <c r="B103" s="7">
        <v>244767.48</v>
      </c>
      <c r="C103" s="60" t="s">
        <v>105</v>
      </c>
      <c r="D103" s="33" t="s">
        <v>25</v>
      </c>
      <c r="E103" s="33" t="s">
        <v>24</v>
      </c>
      <c r="F103" s="35">
        <v>91018</v>
      </c>
      <c r="G103" s="18">
        <v>44258</v>
      </c>
      <c r="H103" s="17">
        <v>0</v>
      </c>
      <c r="I103" s="61">
        <v>44305</v>
      </c>
      <c r="J103" s="34">
        <v>12175.69</v>
      </c>
      <c r="K103" s="15"/>
      <c r="L103" s="62"/>
      <c r="M103" s="44"/>
      <c r="N103" s="44"/>
      <c r="O103" s="44"/>
      <c r="P103" s="44"/>
      <c r="Q103" s="44"/>
      <c r="R103" s="44"/>
      <c r="S103" s="44"/>
    </row>
    <row r="104" spans="1:19" s="4" customFormat="1" x14ac:dyDescent="0.25">
      <c r="A104" s="12" t="s">
        <v>25</v>
      </c>
      <c r="B104" s="7">
        <v>244767.48</v>
      </c>
      <c r="C104" s="60" t="s">
        <v>105</v>
      </c>
      <c r="D104" s="33" t="s">
        <v>25</v>
      </c>
      <c r="E104" s="33" t="s">
        <v>24</v>
      </c>
      <c r="F104" s="35">
        <v>91018</v>
      </c>
      <c r="G104" s="18">
        <v>44258</v>
      </c>
      <c r="H104" s="17">
        <v>0</v>
      </c>
      <c r="I104" s="61">
        <v>44319</v>
      </c>
      <c r="J104" s="34">
        <v>12175.69</v>
      </c>
      <c r="K104" s="15"/>
      <c r="L104" s="62"/>
      <c r="M104" s="44"/>
      <c r="N104" s="44"/>
      <c r="O104" s="44"/>
      <c r="P104" s="44"/>
      <c r="Q104" s="44"/>
      <c r="R104" s="44"/>
      <c r="S104" s="44"/>
    </row>
    <row r="105" spans="1:19" s="4" customFormat="1" x14ac:dyDescent="0.25">
      <c r="A105" s="12" t="s">
        <v>25</v>
      </c>
      <c r="B105" s="7">
        <v>244767.48</v>
      </c>
      <c r="C105" s="60" t="s">
        <v>105</v>
      </c>
      <c r="D105" s="33" t="s">
        <v>25</v>
      </c>
      <c r="E105" s="33" t="s">
        <v>24</v>
      </c>
      <c r="F105" s="35">
        <v>91018</v>
      </c>
      <c r="G105" s="18">
        <v>44258</v>
      </c>
      <c r="H105" s="17">
        <v>0</v>
      </c>
      <c r="I105" s="61">
        <v>44326</v>
      </c>
      <c r="J105" s="34">
        <v>12175.69</v>
      </c>
      <c r="K105" s="15"/>
      <c r="L105" s="62"/>
      <c r="M105" s="44"/>
      <c r="N105" s="44"/>
      <c r="O105" s="44"/>
      <c r="P105" s="44"/>
      <c r="Q105" s="44"/>
      <c r="R105" s="44"/>
      <c r="S105" s="44"/>
    </row>
    <row r="106" spans="1:19" s="4" customFormat="1" x14ac:dyDescent="0.25">
      <c r="A106" s="12" t="s">
        <v>25</v>
      </c>
      <c r="B106" s="7">
        <v>244767.48</v>
      </c>
      <c r="C106" s="60" t="s">
        <v>105</v>
      </c>
      <c r="D106" s="33" t="s">
        <v>25</v>
      </c>
      <c r="E106" s="33" t="s">
        <v>24</v>
      </c>
      <c r="F106" s="35">
        <v>91018</v>
      </c>
      <c r="G106" s="18">
        <v>44258</v>
      </c>
      <c r="H106" s="17">
        <v>0</v>
      </c>
      <c r="I106" s="61">
        <v>44326</v>
      </c>
      <c r="J106" s="34">
        <v>12175.71</v>
      </c>
      <c r="K106" s="15"/>
      <c r="L106" s="62"/>
      <c r="M106" s="44"/>
      <c r="N106" s="44"/>
      <c r="O106" s="44"/>
      <c r="P106" s="44"/>
      <c r="Q106" s="44"/>
      <c r="R106" s="44"/>
      <c r="S106" s="44"/>
    </row>
    <row r="107" spans="1:19" s="4" customFormat="1" x14ac:dyDescent="0.25">
      <c r="A107" s="12" t="s">
        <v>25</v>
      </c>
      <c r="B107" s="7">
        <v>244767.48</v>
      </c>
      <c r="C107" s="60" t="s">
        <v>115</v>
      </c>
      <c r="D107" s="33" t="s">
        <v>25</v>
      </c>
      <c r="E107" s="33" t="s">
        <v>24</v>
      </c>
      <c r="F107" s="35">
        <v>92800</v>
      </c>
      <c r="G107" s="18">
        <v>44284</v>
      </c>
      <c r="H107" s="17">
        <v>0</v>
      </c>
      <c r="I107" s="61">
        <v>44305</v>
      </c>
      <c r="J107" s="34">
        <v>3058.81</v>
      </c>
      <c r="K107" s="15"/>
      <c r="L107" s="62"/>
      <c r="M107" s="44"/>
      <c r="N107" s="44"/>
      <c r="O107" s="44"/>
      <c r="P107" s="44"/>
      <c r="Q107" s="44"/>
      <c r="R107" s="44"/>
      <c r="S107" s="44"/>
    </row>
    <row r="108" spans="1:19" s="4" customFormat="1" x14ac:dyDescent="0.25">
      <c r="A108" s="12" t="s">
        <v>25</v>
      </c>
      <c r="B108" s="7">
        <v>244767.48</v>
      </c>
      <c r="C108" s="60" t="s">
        <v>115</v>
      </c>
      <c r="D108" s="33" t="s">
        <v>25</v>
      </c>
      <c r="E108" s="33" t="s">
        <v>24</v>
      </c>
      <c r="F108" s="35">
        <v>92800</v>
      </c>
      <c r="G108" s="18">
        <v>44284</v>
      </c>
      <c r="H108" s="17">
        <v>0</v>
      </c>
      <c r="I108" s="61">
        <v>44319</v>
      </c>
      <c r="J108" s="34">
        <v>3058.81</v>
      </c>
      <c r="K108" s="15"/>
      <c r="L108" s="62"/>
      <c r="M108" s="44"/>
      <c r="N108" s="44"/>
      <c r="O108" s="44"/>
      <c r="P108" s="44"/>
      <c r="Q108" s="44"/>
      <c r="R108" s="44"/>
      <c r="S108" s="44"/>
    </row>
    <row r="109" spans="1:19" s="4" customFormat="1" x14ac:dyDescent="0.25">
      <c r="A109" s="12" t="s">
        <v>25</v>
      </c>
      <c r="B109" s="7">
        <v>244767.48</v>
      </c>
      <c r="C109" s="60" t="s">
        <v>115</v>
      </c>
      <c r="D109" s="33" t="s">
        <v>25</v>
      </c>
      <c r="E109" s="33" t="s">
        <v>24</v>
      </c>
      <c r="F109" s="35">
        <v>92800</v>
      </c>
      <c r="G109" s="18">
        <v>44284</v>
      </c>
      <c r="H109" s="17">
        <v>0</v>
      </c>
      <c r="I109" s="61">
        <v>44326</v>
      </c>
      <c r="J109" s="34">
        <v>3058.81</v>
      </c>
      <c r="K109" s="15"/>
      <c r="L109" s="62"/>
      <c r="M109" s="44"/>
      <c r="N109" s="44"/>
      <c r="O109" s="44"/>
      <c r="P109" s="44"/>
      <c r="Q109" s="44"/>
      <c r="R109" s="44"/>
      <c r="S109" s="44"/>
    </row>
    <row r="110" spans="1:19" s="4" customFormat="1" x14ac:dyDescent="0.25">
      <c r="A110" s="12" t="s">
        <v>25</v>
      </c>
      <c r="B110" s="7">
        <v>244767.48</v>
      </c>
      <c r="C110" s="60" t="s">
        <v>115</v>
      </c>
      <c r="D110" s="33" t="s">
        <v>25</v>
      </c>
      <c r="E110" s="33" t="s">
        <v>24</v>
      </c>
      <c r="F110" s="35">
        <v>92800</v>
      </c>
      <c r="G110" s="18">
        <v>44284</v>
      </c>
      <c r="H110" s="17">
        <v>0</v>
      </c>
      <c r="I110" s="61">
        <v>44326</v>
      </c>
      <c r="J110" s="34">
        <v>3058.81</v>
      </c>
      <c r="K110" s="15"/>
      <c r="L110" s="62"/>
      <c r="M110" s="44"/>
      <c r="N110" s="44"/>
      <c r="O110" s="44"/>
      <c r="P110" s="44"/>
      <c r="Q110" s="44"/>
      <c r="R110" s="44"/>
      <c r="S110" s="44"/>
    </row>
    <row r="111" spans="1:19" s="4" customFormat="1" x14ac:dyDescent="0.25">
      <c r="A111" s="12" t="s">
        <v>25</v>
      </c>
      <c r="B111" s="7">
        <v>244767.48</v>
      </c>
      <c r="C111" s="60" t="s">
        <v>115</v>
      </c>
      <c r="D111" s="33" t="s">
        <v>25</v>
      </c>
      <c r="E111" s="33" t="s">
        <v>24</v>
      </c>
      <c r="F111" s="35">
        <v>92800</v>
      </c>
      <c r="G111" s="18">
        <v>44284</v>
      </c>
      <c r="H111" s="17">
        <v>0</v>
      </c>
      <c r="I111" s="61">
        <v>44326</v>
      </c>
      <c r="J111" s="34">
        <v>3058.82</v>
      </c>
      <c r="K111" s="15"/>
      <c r="L111" s="62"/>
      <c r="M111" s="44"/>
      <c r="N111" s="44"/>
      <c r="O111" s="44"/>
      <c r="P111" s="44"/>
      <c r="Q111" s="44"/>
      <c r="R111" s="44"/>
      <c r="S111" s="44"/>
    </row>
    <row r="112" spans="1:19" s="4" customFormat="1" x14ac:dyDescent="0.25">
      <c r="A112" s="10" t="s">
        <v>25</v>
      </c>
      <c r="B112" s="7">
        <v>244767.48</v>
      </c>
      <c r="C112" s="60" t="s">
        <v>114</v>
      </c>
      <c r="D112" s="33" t="s">
        <v>25</v>
      </c>
      <c r="E112" s="33" t="s">
        <v>24</v>
      </c>
      <c r="F112" s="35">
        <v>245586</v>
      </c>
      <c r="G112" s="18">
        <v>44286</v>
      </c>
      <c r="H112" s="17">
        <v>0</v>
      </c>
      <c r="I112" s="18">
        <v>44316</v>
      </c>
      <c r="J112" s="34">
        <v>3588.72</v>
      </c>
      <c r="K112" s="15"/>
      <c r="L112" s="62"/>
      <c r="M112" s="44"/>
      <c r="N112" s="44"/>
      <c r="O112" s="44"/>
      <c r="P112" s="44"/>
      <c r="Q112" s="44"/>
      <c r="R112" s="44"/>
      <c r="S112" s="44"/>
    </row>
    <row r="113" spans="1:19" s="4" customFormat="1" x14ac:dyDescent="0.25">
      <c r="A113" s="10" t="s">
        <v>25</v>
      </c>
      <c r="B113" s="7">
        <v>244767.48</v>
      </c>
      <c r="C113" s="60" t="s">
        <v>114</v>
      </c>
      <c r="D113" s="33" t="s">
        <v>25</v>
      </c>
      <c r="E113" s="33" t="s">
        <v>24</v>
      </c>
      <c r="F113" s="35">
        <v>245586</v>
      </c>
      <c r="G113" s="18">
        <v>44286</v>
      </c>
      <c r="H113" s="17">
        <v>0</v>
      </c>
      <c r="I113" s="18">
        <v>44326</v>
      </c>
      <c r="J113" s="7">
        <v>3587.64</v>
      </c>
      <c r="K113" s="15"/>
      <c r="L113" s="62"/>
      <c r="M113" s="44"/>
      <c r="N113" s="44"/>
      <c r="O113" s="44"/>
      <c r="P113" s="44"/>
      <c r="Q113" s="44"/>
      <c r="R113" s="44"/>
      <c r="S113" s="44"/>
    </row>
    <row r="114" spans="1:19" s="4" customFormat="1" x14ac:dyDescent="0.25">
      <c r="A114" s="10" t="s">
        <v>25</v>
      </c>
      <c r="B114" s="7">
        <v>244767.48</v>
      </c>
      <c r="C114" s="60" t="s">
        <v>114</v>
      </c>
      <c r="D114" s="33" t="s">
        <v>25</v>
      </c>
      <c r="E114" s="33" t="s">
        <v>24</v>
      </c>
      <c r="F114" s="35">
        <v>245586</v>
      </c>
      <c r="G114" s="18">
        <v>44286</v>
      </c>
      <c r="H114" s="17">
        <v>0</v>
      </c>
      <c r="I114" s="18">
        <v>44326</v>
      </c>
      <c r="J114" s="7">
        <v>3587.64</v>
      </c>
      <c r="K114" s="15"/>
      <c r="L114" s="62"/>
      <c r="M114" s="44"/>
      <c r="N114" s="44"/>
      <c r="O114" s="44"/>
      <c r="P114" s="44"/>
      <c r="Q114" s="44"/>
      <c r="R114" s="44"/>
      <c r="S114" s="44"/>
    </row>
    <row r="115" spans="1:19" s="4" customFormat="1" x14ac:dyDescent="0.25">
      <c r="A115" s="10" t="s">
        <v>25</v>
      </c>
      <c r="B115" s="7">
        <v>244767.48</v>
      </c>
      <c r="C115" s="60" t="s">
        <v>113</v>
      </c>
      <c r="D115" s="33" t="s">
        <v>25</v>
      </c>
      <c r="E115" s="33" t="s">
        <v>24</v>
      </c>
      <c r="F115" s="35">
        <v>265725</v>
      </c>
      <c r="G115" s="18">
        <v>44280</v>
      </c>
      <c r="H115" s="17">
        <v>0</v>
      </c>
      <c r="I115" s="18">
        <v>44312</v>
      </c>
      <c r="J115" s="34">
        <v>4620</v>
      </c>
      <c r="K115" s="15"/>
      <c r="L115" s="62"/>
      <c r="M115" s="44"/>
      <c r="N115" s="44"/>
      <c r="O115" s="44"/>
      <c r="P115" s="44"/>
      <c r="Q115" s="44"/>
      <c r="R115" s="44"/>
      <c r="S115" s="44"/>
    </row>
    <row r="116" spans="1:19" s="4" customFormat="1" x14ac:dyDescent="0.25">
      <c r="A116" s="10" t="s">
        <v>25</v>
      </c>
      <c r="B116" s="7">
        <v>244767.48</v>
      </c>
      <c r="C116" s="60" t="s">
        <v>113</v>
      </c>
      <c r="D116" s="33" t="s">
        <v>25</v>
      </c>
      <c r="E116" s="33" t="s">
        <v>24</v>
      </c>
      <c r="F116" s="35">
        <v>265725</v>
      </c>
      <c r="G116" s="18">
        <v>44280</v>
      </c>
      <c r="H116" s="17">
        <v>0</v>
      </c>
      <c r="I116" s="18">
        <v>44326</v>
      </c>
      <c r="J116" s="34">
        <v>4620</v>
      </c>
      <c r="K116" s="15"/>
      <c r="L116" s="62"/>
      <c r="M116" s="44"/>
      <c r="N116" s="44"/>
      <c r="O116" s="44"/>
      <c r="P116" s="44"/>
      <c r="Q116" s="44"/>
      <c r="R116" s="44"/>
      <c r="S116" s="44"/>
    </row>
    <row r="117" spans="1:19" s="4" customFormat="1" x14ac:dyDescent="0.25">
      <c r="A117" s="12" t="s">
        <v>25</v>
      </c>
      <c r="B117" s="7">
        <v>244767.48</v>
      </c>
      <c r="C117" s="60" t="s">
        <v>112</v>
      </c>
      <c r="D117" s="33" t="s">
        <v>25</v>
      </c>
      <c r="E117" s="33" t="s">
        <v>24</v>
      </c>
      <c r="F117" s="35">
        <v>1856199</v>
      </c>
      <c r="G117" s="18">
        <v>44279</v>
      </c>
      <c r="H117" s="17">
        <v>0</v>
      </c>
      <c r="I117" s="55">
        <v>44299</v>
      </c>
      <c r="J117" s="34">
        <v>6666</v>
      </c>
      <c r="K117" s="15"/>
      <c r="L117" s="62"/>
      <c r="M117" s="44"/>
      <c r="N117" s="44"/>
      <c r="O117" s="44"/>
      <c r="P117" s="44"/>
      <c r="Q117" s="44"/>
      <c r="R117" s="44"/>
      <c r="S117" s="44"/>
    </row>
    <row r="118" spans="1:19" s="4" customFormat="1" x14ac:dyDescent="0.25">
      <c r="A118" s="12" t="s">
        <v>25</v>
      </c>
      <c r="B118" s="7">
        <v>244767.48</v>
      </c>
      <c r="C118" s="60" t="s">
        <v>112</v>
      </c>
      <c r="D118" s="33" t="s">
        <v>25</v>
      </c>
      <c r="E118" s="33" t="s">
        <v>24</v>
      </c>
      <c r="F118" s="35">
        <v>1856199</v>
      </c>
      <c r="G118" s="18">
        <v>44279</v>
      </c>
      <c r="H118" s="17">
        <v>0</v>
      </c>
      <c r="I118" s="55">
        <v>44309</v>
      </c>
      <c r="J118" s="34">
        <v>6666</v>
      </c>
      <c r="K118" s="15"/>
      <c r="L118" s="62"/>
      <c r="M118" s="44"/>
      <c r="N118" s="44"/>
      <c r="O118" s="44"/>
      <c r="P118" s="44"/>
      <c r="Q118" s="44"/>
      <c r="R118" s="44"/>
      <c r="S118" s="44"/>
    </row>
    <row r="119" spans="1:19" s="4" customFormat="1" x14ac:dyDescent="0.25">
      <c r="A119" s="12" t="s">
        <v>25</v>
      </c>
      <c r="B119" s="7">
        <v>244767.48</v>
      </c>
      <c r="C119" s="60" t="s">
        <v>112</v>
      </c>
      <c r="D119" s="33" t="s">
        <v>25</v>
      </c>
      <c r="E119" s="33" t="s">
        <v>24</v>
      </c>
      <c r="F119" s="35">
        <v>1856199</v>
      </c>
      <c r="G119" s="18">
        <v>44279</v>
      </c>
      <c r="H119" s="17">
        <v>0</v>
      </c>
      <c r="I119" s="55">
        <v>44319</v>
      </c>
      <c r="J119" s="34">
        <v>6668</v>
      </c>
      <c r="K119" s="15"/>
      <c r="L119" s="62"/>
      <c r="M119" s="44"/>
      <c r="N119" s="44"/>
      <c r="O119" s="44"/>
      <c r="P119" s="44"/>
      <c r="Q119" s="44"/>
      <c r="R119" s="44"/>
      <c r="S119" s="44"/>
    </row>
    <row r="120" spans="1:19" s="4" customFormat="1" x14ac:dyDescent="0.25">
      <c r="A120" s="12" t="s">
        <v>25</v>
      </c>
      <c r="B120" s="7">
        <v>244767.48</v>
      </c>
      <c r="C120" s="60" t="s">
        <v>112</v>
      </c>
      <c r="D120" s="33" t="s">
        <v>25</v>
      </c>
      <c r="E120" s="33" t="s">
        <v>24</v>
      </c>
      <c r="F120" s="35">
        <v>1857898</v>
      </c>
      <c r="G120" s="18">
        <v>44281</v>
      </c>
      <c r="H120" s="17">
        <v>0</v>
      </c>
      <c r="I120" s="55">
        <v>44301</v>
      </c>
      <c r="J120" s="34">
        <v>19998</v>
      </c>
      <c r="K120" s="15"/>
      <c r="L120" s="62"/>
      <c r="M120" s="44"/>
      <c r="N120" s="44"/>
      <c r="O120" s="44"/>
      <c r="P120" s="44"/>
      <c r="Q120" s="44"/>
      <c r="R120" s="44"/>
      <c r="S120" s="44"/>
    </row>
    <row r="121" spans="1:19" s="4" customFormat="1" x14ac:dyDescent="0.25">
      <c r="A121" s="12" t="s">
        <v>25</v>
      </c>
      <c r="B121" s="7">
        <v>244767.48</v>
      </c>
      <c r="C121" s="60" t="s">
        <v>112</v>
      </c>
      <c r="D121" s="33" t="s">
        <v>25</v>
      </c>
      <c r="E121" s="33" t="s">
        <v>24</v>
      </c>
      <c r="F121" s="35">
        <v>1857898</v>
      </c>
      <c r="G121" s="18">
        <v>44281</v>
      </c>
      <c r="H121" s="17">
        <v>0</v>
      </c>
      <c r="I121" s="55">
        <v>44312</v>
      </c>
      <c r="J121" s="34">
        <v>19998</v>
      </c>
      <c r="K121" s="15"/>
      <c r="L121" s="62"/>
      <c r="M121" s="44"/>
      <c r="N121" s="44"/>
      <c r="O121" s="44"/>
      <c r="P121" s="44"/>
      <c r="Q121" s="44"/>
      <c r="R121" s="44"/>
      <c r="S121" s="44"/>
    </row>
    <row r="122" spans="1:19" s="4" customFormat="1" x14ac:dyDescent="0.25">
      <c r="A122" s="12" t="s">
        <v>25</v>
      </c>
      <c r="B122" s="7">
        <v>244767.48</v>
      </c>
      <c r="C122" s="60" t="s">
        <v>112</v>
      </c>
      <c r="D122" s="33" t="s">
        <v>25</v>
      </c>
      <c r="E122" s="33" t="s">
        <v>24</v>
      </c>
      <c r="F122" s="35">
        <v>1857898</v>
      </c>
      <c r="G122" s="18">
        <v>44281</v>
      </c>
      <c r="H122" s="17">
        <v>0</v>
      </c>
      <c r="I122" s="55">
        <v>44321</v>
      </c>
      <c r="J122" s="34">
        <v>20004</v>
      </c>
      <c r="K122" s="15"/>
      <c r="L122" s="62"/>
      <c r="M122" s="44"/>
      <c r="N122" s="44"/>
      <c r="O122" s="44"/>
      <c r="P122" s="44"/>
      <c r="Q122" s="44"/>
      <c r="R122" s="44"/>
      <c r="S122" s="44"/>
    </row>
    <row r="123" spans="1:19" s="4" customFormat="1" x14ac:dyDescent="0.25">
      <c r="A123" s="10" t="s">
        <v>25</v>
      </c>
      <c r="B123" s="7">
        <v>244767.48</v>
      </c>
      <c r="C123" s="33" t="s">
        <v>111</v>
      </c>
      <c r="D123" s="33" t="s">
        <v>25</v>
      </c>
      <c r="E123" s="33" t="s">
        <v>24</v>
      </c>
      <c r="F123" s="35">
        <v>2905744</v>
      </c>
      <c r="G123" s="18">
        <v>44272</v>
      </c>
      <c r="H123" s="17">
        <v>0</v>
      </c>
      <c r="I123" s="55">
        <v>44314</v>
      </c>
      <c r="J123" s="34">
        <v>4500</v>
      </c>
      <c r="K123" s="15"/>
      <c r="L123" s="62"/>
      <c r="M123" s="44"/>
      <c r="N123" s="44"/>
      <c r="O123" s="44"/>
      <c r="P123" s="44"/>
      <c r="Q123" s="44"/>
      <c r="R123" s="44"/>
      <c r="S123" s="44"/>
    </row>
    <row r="124" spans="1:19" s="4" customFormat="1" x14ac:dyDescent="0.25">
      <c r="A124" s="10" t="s">
        <v>25</v>
      </c>
      <c r="B124" s="7">
        <v>244767.48</v>
      </c>
      <c r="C124" s="33" t="s">
        <v>111</v>
      </c>
      <c r="D124" s="33" t="s">
        <v>25</v>
      </c>
      <c r="E124" s="33" t="s">
        <v>24</v>
      </c>
      <c r="F124" s="35">
        <v>2905744</v>
      </c>
      <c r="G124" s="18">
        <v>44272</v>
      </c>
      <c r="H124" s="17">
        <v>0</v>
      </c>
      <c r="I124" s="55">
        <v>44326</v>
      </c>
      <c r="J124" s="34">
        <v>4500</v>
      </c>
      <c r="K124" s="15"/>
      <c r="L124" s="62"/>
      <c r="M124" s="44"/>
      <c r="N124" s="44"/>
      <c r="O124" s="44"/>
      <c r="P124" s="44"/>
      <c r="Q124" s="44"/>
      <c r="R124" s="44"/>
      <c r="S124" s="44"/>
    </row>
    <row r="125" spans="1:19" s="4" customFormat="1" x14ac:dyDescent="0.25">
      <c r="A125" s="10" t="s">
        <v>25</v>
      </c>
      <c r="B125" s="7">
        <v>244767.48</v>
      </c>
      <c r="C125" s="33" t="s">
        <v>111</v>
      </c>
      <c r="D125" s="33" t="s">
        <v>25</v>
      </c>
      <c r="E125" s="33" t="s">
        <v>24</v>
      </c>
      <c r="F125" s="35">
        <v>2905744</v>
      </c>
      <c r="G125" s="18">
        <v>44272</v>
      </c>
      <c r="H125" s="17">
        <v>0</v>
      </c>
      <c r="I125" s="55">
        <v>44326</v>
      </c>
      <c r="J125" s="34">
        <v>4500</v>
      </c>
      <c r="K125" s="15"/>
      <c r="L125" s="62"/>
      <c r="M125" s="44"/>
      <c r="N125" s="44"/>
      <c r="O125" s="44"/>
      <c r="P125" s="44"/>
      <c r="Q125" s="44"/>
      <c r="R125" s="44"/>
      <c r="S125" s="44"/>
    </row>
    <row r="126" spans="1:19" s="4" customFormat="1" x14ac:dyDescent="0.25">
      <c r="A126" s="10" t="s">
        <v>25</v>
      </c>
      <c r="B126" s="7">
        <v>244767.48</v>
      </c>
      <c r="C126" s="33" t="s">
        <v>111</v>
      </c>
      <c r="D126" s="33" t="s">
        <v>25</v>
      </c>
      <c r="E126" s="33" t="s">
        <v>24</v>
      </c>
      <c r="F126" s="35">
        <v>2905744</v>
      </c>
      <c r="G126" s="18">
        <v>44272</v>
      </c>
      <c r="H126" s="17">
        <v>0</v>
      </c>
      <c r="I126" s="55">
        <v>44326</v>
      </c>
      <c r="J126" s="34">
        <v>4500</v>
      </c>
      <c r="K126" s="15"/>
      <c r="L126" s="62"/>
      <c r="M126" s="44"/>
      <c r="N126" s="44"/>
      <c r="O126" s="44"/>
      <c r="P126" s="44"/>
      <c r="Q126" s="44"/>
      <c r="R126" s="44"/>
      <c r="S126" s="44"/>
    </row>
    <row r="127" spans="1:19" s="4" customFormat="1" x14ac:dyDescent="0.25">
      <c r="A127" s="10" t="s">
        <v>25</v>
      </c>
      <c r="B127" s="7">
        <v>244767.48</v>
      </c>
      <c r="C127" s="33" t="s">
        <v>111</v>
      </c>
      <c r="D127" s="33" t="s">
        <v>25</v>
      </c>
      <c r="E127" s="33" t="s">
        <v>24</v>
      </c>
      <c r="F127" s="35">
        <v>2905744</v>
      </c>
      <c r="G127" s="18">
        <v>44272</v>
      </c>
      <c r="H127" s="17">
        <v>0</v>
      </c>
      <c r="I127" s="55">
        <v>44326</v>
      </c>
      <c r="J127" s="34">
        <v>4500</v>
      </c>
      <c r="K127" s="15"/>
      <c r="L127" s="62"/>
      <c r="M127" s="44"/>
      <c r="N127" s="44"/>
      <c r="O127" s="44"/>
      <c r="P127" s="44"/>
      <c r="Q127" s="44"/>
      <c r="R127" s="44"/>
      <c r="S127" s="44"/>
    </row>
    <row r="128" spans="1:19" s="4" customFormat="1" x14ac:dyDescent="0.25">
      <c r="A128" s="12" t="s">
        <v>25</v>
      </c>
      <c r="B128" s="7">
        <v>244767.48</v>
      </c>
      <c r="C128" s="60" t="s">
        <v>110</v>
      </c>
      <c r="D128" s="33" t="s">
        <v>25</v>
      </c>
      <c r="E128" s="33" t="s">
        <v>24</v>
      </c>
      <c r="F128" s="35">
        <v>5662078</v>
      </c>
      <c r="G128" s="18">
        <v>44267</v>
      </c>
      <c r="H128" s="17">
        <v>0</v>
      </c>
      <c r="I128" s="55">
        <v>44295</v>
      </c>
      <c r="J128" s="34">
        <v>11400</v>
      </c>
      <c r="K128" s="15"/>
      <c r="L128" s="62"/>
      <c r="M128" s="44"/>
      <c r="N128" s="44"/>
      <c r="O128" s="44"/>
      <c r="P128" s="44"/>
      <c r="Q128" s="44"/>
      <c r="R128" s="44"/>
      <c r="S128" s="44"/>
    </row>
    <row r="129" spans="1:19" s="4" customFormat="1" x14ac:dyDescent="0.25">
      <c r="A129" s="6" t="s">
        <v>98</v>
      </c>
      <c r="B129" s="7">
        <v>78871.460000000006</v>
      </c>
      <c r="C129" s="8" t="s">
        <v>109</v>
      </c>
      <c r="D129" s="3" t="s">
        <v>99</v>
      </c>
      <c r="E129" s="37" t="s">
        <v>26</v>
      </c>
      <c r="F129" s="54">
        <v>0</v>
      </c>
      <c r="G129" s="55">
        <v>44293</v>
      </c>
      <c r="H129" s="17">
        <v>0</v>
      </c>
      <c r="I129" s="55">
        <v>44293</v>
      </c>
      <c r="J129" s="67">
        <v>78201.95</v>
      </c>
      <c r="K129" s="15"/>
      <c r="L129" s="62"/>
      <c r="M129" s="44"/>
      <c r="N129" s="44"/>
      <c r="O129" s="44"/>
      <c r="P129" s="44"/>
      <c r="Q129" s="44"/>
      <c r="R129" s="44"/>
      <c r="S129" s="44"/>
    </row>
    <row r="130" spans="1:19" s="4" customFormat="1" x14ac:dyDescent="0.25">
      <c r="A130" s="19" t="s">
        <v>29</v>
      </c>
      <c r="B130" s="7">
        <v>287478.13</v>
      </c>
      <c r="C130" s="33" t="s">
        <v>35</v>
      </c>
      <c r="D130" s="3" t="s">
        <v>29</v>
      </c>
      <c r="E130" s="33" t="s">
        <v>24</v>
      </c>
      <c r="F130" s="17">
        <v>6</v>
      </c>
      <c r="G130" s="18">
        <v>44295</v>
      </c>
      <c r="H130" s="17">
        <v>0</v>
      </c>
      <c r="I130" s="18">
        <v>44305</v>
      </c>
      <c r="J130" s="7">
        <v>3583.42</v>
      </c>
      <c r="K130" s="15"/>
      <c r="L130" s="62"/>
      <c r="M130" s="44"/>
      <c r="N130" s="44"/>
      <c r="O130" s="44"/>
      <c r="P130" s="44"/>
      <c r="Q130" s="44"/>
      <c r="R130" s="44"/>
      <c r="S130" s="44"/>
    </row>
    <row r="131" spans="1:19" s="4" customFormat="1" x14ac:dyDescent="0.25">
      <c r="A131" s="11" t="s">
        <v>29</v>
      </c>
      <c r="B131" s="7">
        <v>287478.13</v>
      </c>
      <c r="C131" s="33" t="s">
        <v>65</v>
      </c>
      <c r="D131" s="3" t="s">
        <v>29</v>
      </c>
      <c r="E131" s="33" t="s">
        <v>24</v>
      </c>
      <c r="F131" s="17">
        <v>9</v>
      </c>
      <c r="G131" s="18">
        <v>44316</v>
      </c>
      <c r="H131" s="17">
        <v>0</v>
      </c>
      <c r="I131" s="18">
        <v>44323</v>
      </c>
      <c r="J131" s="7">
        <v>417.57</v>
      </c>
      <c r="K131" s="15" t="s">
        <v>122</v>
      </c>
      <c r="L131" s="62"/>
      <c r="M131" s="44"/>
      <c r="N131" s="44"/>
      <c r="O131" s="44"/>
      <c r="P131" s="44"/>
      <c r="Q131" s="44"/>
      <c r="R131" s="44"/>
      <c r="S131" s="44"/>
    </row>
    <row r="132" spans="1:19" s="4" customFormat="1" x14ac:dyDescent="0.25">
      <c r="A132" s="3" t="s">
        <v>29</v>
      </c>
      <c r="B132" s="7">
        <v>287478.13</v>
      </c>
      <c r="C132" s="33" t="s">
        <v>36</v>
      </c>
      <c r="D132" s="3" t="s">
        <v>29</v>
      </c>
      <c r="E132" s="33" t="s">
        <v>24</v>
      </c>
      <c r="F132" s="17" t="s">
        <v>124</v>
      </c>
      <c r="G132" s="18">
        <v>44295</v>
      </c>
      <c r="H132" s="17">
        <v>0</v>
      </c>
      <c r="I132" s="18">
        <v>44302</v>
      </c>
      <c r="J132" s="7">
        <f>2015.67</f>
        <v>2015.67</v>
      </c>
      <c r="K132" s="15"/>
      <c r="L132" s="62"/>
      <c r="M132" s="44"/>
      <c r="N132" s="44"/>
      <c r="O132" s="44"/>
      <c r="P132" s="44"/>
      <c r="Q132" s="44"/>
      <c r="R132" s="44"/>
      <c r="S132" s="44"/>
    </row>
    <row r="133" spans="1:19" s="4" customFormat="1" x14ac:dyDescent="0.25">
      <c r="A133" s="3" t="s">
        <v>29</v>
      </c>
      <c r="B133" s="7">
        <v>287478.13</v>
      </c>
      <c r="C133" s="33" t="s">
        <v>47</v>
      </c>
      <c r="D133" s="3" t="s">
        <v>29</v>
      </c>
      <c r="E133" s="33" t="s">
        <v>24</v>
      </c>
      <c r="F133" s="17">
        <v>17</v>
      </c>
      <c r="G133" s="18">
        <v>44286</v>
      </c>
      <c r="H133" s="17">
        <v>0</v>
      </c>
      <c r="I133" s="18">
        <v>44298</v>
      </c>
      <c r="J133" s="7">
        <f>715.92</f>
        <v>715.92</v>
      </c>
      <c r="K133" s="15"/>
      <c r="L133" s="62"/>
      <c r="M133" s="44"/>
      <c r="N133" s="44"/>
      <c r="O133" s="44"/>
      <c r="P133" s="44"/>
      <c r="Q133" s="44"/>
      <c r="R133" s="44"/>
      <c r="S133" s="44"/>
    </row>
    <row r="134" spans="1:19" s="4" customFormat="1" x14ac:dyDescent="0.25">
      <c r="A134" s="19" t="s">
        <v>29</v>
      </c>
      <c r="B134" s="7">
        <v>287478.13</v>
      </c>
      <c r="C134" s="33" t="s">
        <v>37</v>
      </c>
      <c r="D134" s="3" t="s">
        <v>29</v>
      </c>
      <c r="E134" s="33" t="s">
        <v>24</v>
      </c>
      <c r="F134" s="17">
        <v>24</v>
      </c>
      <c r="G134" s="18">
        <v>44287</v>
      </c>
      <c r="H134" s="17">
        <v>0</v>
      </c>
      <c r="I134" s="18">
        <v>44295</v>
      </c>
      <c r="J134" s="7">
        <v>1431.84</v>
      </c>
      <c r="K134" s="15"/>
      <c r="L134" s="62"/>
      <c r="M134" s="44"/>
      <c r="N134" s="44"/>
      <c r="O134" s="44"/>
      <c r="P134" s="44"/>
      <c r="Q134" s="44"/>
      <c r="R134" s="44"/>
      <c r="S134" s="44"/>
    </row>
    <row r="135" spans="1:19" s="4" customFormat="1" x14ac:dyDescent="0.25">
      <c r="A135" s="19" t="s">
        <v>29</v>
      </c>
      <c r="B135" s="7">
        <v>287478.13</v>
      </c>
      <c r="C135" s="33" t="s">
        <v>75</v>
      </c>
      <c r="D135" s="3" t="s">
        <v>29</v>
      </c>
      <c r="E135" s="33" t="s">
        <v>24</v>
      </c>
      <c r="F135" s="17">
        <v>35</v>
      </c>
      <c r="G135" s="18">
        <v>44285</v>
      </c>
      <c r="H135" s="17">
        <v>0</v>
      </c>
      <c r="I135" s="18">
        <v>44291</v>
      </c>
      <c r="J135" s="7">
        <v>1480</v>
      </c>
      <c r="K135" s="15"/>
      <c r="L135" s="62"/>
      <c r="M135" s="44"/>
      <c r="N135" s="44"/>
      <c r="O135" s="44"/>
      <c r="P135" s="44"/>
      <c r="Q135" s="44"/>
      <c r="R135" s="44"/>
      <c r="S135" s="44"/>
    </row>
    <row r="136" spans="1:19" s="4" customFormat="1" x14ac:dyDescent="0.25">
      <c r="A136" s="19" t="s">
        <v>29</v>
      </c>
      <c r="B136" s="7">
        <v>287478.13</v>
      </c>
      <c r="C136" s="33" t="s">
        <v>33</v>
      </c>
      <c r="D136" s="3" t="s">
        <v>29</v>
      </c>
      <c r="E136" s="33" t="s">
        <v>24</v>
      </c>
      <c r="F136" s="17">
        <v>60</v>
      </c>
      <c r="G136" s="18">
        <v>44287</v>
      </c>
      <c r="H136" s="17">
        <v>0</v>
      </c>
      <c r="I136" s="18">
        <v>44298</v>
      </c>
      <c r="J136" s="7">
        <v>61996.5</v>
      </c>
      <c r="K136" s="15"/>
      <c r="L136" s="62"/>
      <c r="M136" s="44"/>
      <c r="N136" s="44"/>
      <c r="O136" s="44"/>
      <c r="P136" s="44"/>
      <c r="Q136" s="44"/>
      <c r="R136" s="44"/>
      <c r="S136" s="44"/>
    </row>
    <row r="137" spans="1:19" s="4" customFormat="1" x14ac:dyDescent="0.25">
      <c r="A137" s="19" t="s">
        <v>29</v>
      </c>
      <c r="B137" s="7">
        <v>287478.13</v>
      </c>
      <c r="C137" s="33" t="s">
        <v>40</v>
      </c>
      <c r="D137" s="3" t="s">
        <v>29</v>
      </c>
      <c r="E137" s="33" t="s">
        <v>24</v>
      </c>
      <c r="F137" s="17">
        <v>67</v>
      </c>
      <c r="G137" s="18">
        <v>44299</v>
      </c>
      <c r="H137" s="17">
        <v>0</v>
      </c>
      <c r="I137" s="18">
        <v>44306</v>
      </c>
      <c r="J137" s="7">
        <v>477.28</v>
      </c>
      <c r="K137" s="15"/>
      <c r="L137" s="62"/>
      <c r="M137" s="44"/>
      <c r="N137" s="44"/>
      <c r="O137" s="44"/>
      <c r="P137" s="44"/>
      <c r="Q137" s="44"/>
      <c r="R137" s="44"/>
      <c r="S137" s="44"/>
    </row>
    <row r="138" spans="1:19" s="4" customFormat="1" x14ac:dyDescent="0.25">
      <c r="A138" s="19" t="s">
        <v>29</v>
      </c>
      <c r="B138" s="7">
        <v>287478.13</v>
      </c>
      <c r="C138" s="33" t="s">
        <v>41</v>
      </c>
      <c r="D138" s="3" t="s">
        <v>29</v>
      </c>
      <c r="E138" s="33" t="s">
        <v>24</v>
      </c>
      <c r="F138" s="17">
        <v>72</v>
      </c>
      <c r="G138" s="18">
        <v>44285</v>
      </c>
      <c r="H138" s="17">
        <v>0</v>
      </c>
      <c r="I138" s="18">
        <v>44291</v>
      </c>
      <c r="J138" s="7">
        <v>1388.98</v>
      </c>
      <c r="K138" s="15"/>
      <c r="L138" s="62"/>
      <c r="M138" s="44"/>
      <c r="N138" s="44"/>
      <c r="O138" s="44"/>
      <c r="P138" s="44"/>
      <c r="Q138" s="44"/>
      <c r="R138" s="44"/>
      <c r="S138" s="44"/>
    </row>
    <row r="139" spans="1:19" s="4" customFormat="1" x14ac:dyDescent="0.25">
      <c r="A139" s="19" t="s">
        <v>29</v>
      </c>
      <c r="B139" s="7">
        <v>287478.13</v>
      </c>
      <c r="C139" s="33" t="s">
        <v>41</v>
      </c>
      <c r="D139" s="3" t="s">
        <v>29</v>
      </c>
      <c r="E139" s="33" t="s">
        <v>24</v>
      </c>
      <c r="F139" s="17">
        <v>73</v>
      </c>
      <c r="G139" s="18">
        <v>44287</v>
      </c>
      <c r="H139" s="17">
        <v>0</v>
      </c>
      <c r="I139" s="18">
        <v>44298</v>
      </c>
      <c r="J139" s="7">
        <v>2799.54</v>
      </c>
      <c r="K139" s="15"/>
      <c r="L139" s="62"/>
      <c r="M139" s="44"/>
      <c r="N139" s="44"/>
      <c r="O139" s="44"/>
      <c r="P139" s="44"/>
      <c r="Q139" s="44"/>
      <c r="R139" s="44"/>
      <c r="S139" s="44"/>
    </row>
    <row r="140" spans="1:19" s="4" customFormat="1" x14ac:dyDescent="0.25">
      <c r="A140" s="19" t="s">
        <v>29</v>
      </c>
      <c r="B140" s="7">
        <v>287478.13</v>
      </c>
      <c r="C140" s="33" t="s">
        <v>42</v>
      </c>
      <c r="D140" s="3" t="s">
        <v>29</v>
      </c>
      <c r="E140" s="33" t="s">
        <v>24</v>
      </c>
      <c r="F140" s="17">
        <v>84</v>
      </c>
      <c r="G140" s="18">
        <v>44286</v>
      </c>
      <c r="H140" s="17">
        <v>0</v>
      </c>
      <c r="I140" s="18">
        <v>44293</v>
      </c>
      <c r="J140" s="7">
        <v>3359.45</v>
      </c>
      <c r="K140" s="15"/>
      <c r="L140" s="62"/>
      <c r="M140" s="44"/>
      <c r="N140" s="44"/>
      <c r="O140" s="44"/>
      <c r="P140" s="44"/>
      <c r="Q140" s="44"/>
      <c r="R140" s="44"/>
      <c r="S140" s="44"/>
    </row>
    <row r="141" spans="1:19" s="4" customFormat="1" x14ac:dyDescent="0.25">
      <c r="A141" s="19" t="s">
        <v>29</v>
      </c>
      <c r="B141" s="7">
        <v>287478.13</v>
      </c>
      <c r="C141" s="33" t="s">
        <v>49</v>
      </c>
      <c r="D141" s="3" t="s">
        <v>29</v>
      </c>
      <c r="E141" s="33" t="s">
        <v>24</v>
      </c>
      <c r="F141" s="17">
        <v>127</v>
      </c>
      <c r="G141" s="18">
        <v>44308</v>
      </c>
      <c r="H141" s="17">
        <v>0</v>
      </c>
      <c r="I141" s="18">
        <v>44312</v>
      </c>
      <c r="J141" s="7">
        <v>6572.48</v>
      </c>
      <c r="K141" s="15" t="s">
        <v>122</v>
      </c>
      <c r="L141" s="62"/>
      <c r="M141" s="44"/>
      <c r="N141" s="44"/>
      <c r="O141" s="44"/>
      <c r="P141" s="44"/>
      <c r="Q141" s="44"/>
      <c r="R141" s="44"/>
      <c r="S141" s="44"/>
    </row>
    <row r="142" spans="1:19" s="4" customFormat="1" x14ac:dyDescent="0.25">
      <c r="A142" s="11" t="s">
        <v>29</v>
      </c>
      <c r="B142" s="7">
        <v>287478.13</v>
      </c>
      <c r="C142" s="33" t="s">
        <v>50</v>
      </c>
      <c r="D142" s="3" t="s">
        <v>29</v>
      </c>
      <c r="E142" s="33" t="s">
        <v>24</v>
      </c>
      <c r="F142" s="17">
        <v>164</v>
      </c>
      <c r="G142" s="18">
        <v>44315</v>
      </c>
      <c r="H142" s="17">
        <v>0</v>
      </c>
      <c r="I142" s="18">
        <v>44321</v>
      </c>
      <c r="J142" s="9">
        <v>420</v>
      </c>
      <c r="K142" s="15" t="s">
        <v>122</v>
      </c>
      <c r="L142" s="62"/>
      <c r="M142" s="44"/>
      <c r="N142" s="44"/>
      <c r="O142" s="44"/>
      <c r="P142" s="44"/>
      <c r="Q142" s="44"/>
      <c r="R142" s="44"/>
      <c r="S142" s="44"/>
    </row>
    <row r="143" spans="1:19" s="4" customFormat="1" x14ac:dyDescent="0.25">
      <c r="A143" s="19" t="s">
        <v>29</v>
      </c>
      <c r="B143" s="7">
        <v>287478.13</v>
      </c>
      <c r="C143" s="33" t="s">
        <v>43</v>
      </c>
      <c r="D143" s="3" t="s">
        <v>29</v>
      </c>
      <c r="E143" s="33" t="s">
        <v>24</v>
      </c>
      <c r="F143" s="17">
        <v>166</v>
      </c>
      <c r="G143" s="18">
        <v>44291</v>
      </c>
      <c r="H143" s="17">
        <v>0</v>
      </c>
      <c r="I143" s="18">
        <v>44298</v>
      </c>
      <c r="J143" s="7">
        <v>9182.5</v>
      </c>
      <c r="K143" s="15"/>
      <c r="L143" s="62"/>
      <c r="M143" s="44"/>
      <c r="N143" s="44"/>
      <c r="O143" s="44"/>
      <c r="P143" s="44"/>
      <c r="Q143" s="44"/>
      <c r="R143" s="44"/>
      <c r="S143" s="44"/>
    </row>
    <row r="144" spans="1:19" s="4" customFormat="1" x14ac:dyDescent="0.25">
      <c r="A144" s="19" t="s">
        <v>29</v>
      </c>
      <c r="B144" s="7">
        <v>287478.13</v>
      </c>
      <c r="C144" s="33" t="s">
        <v>96</v>
      </c>
      <c r="D144" s="3" t="s">
        <v>29</v>
      </c>
      <c r="E144" s="33" t="s">
        <v>24</v>
      </c>
      <c r="F144" s="17">
        <v>170</v>
      </c>
      <c r="G144" s="18">
        <v>44292</v>
      </c>
      <c r="H144" s="17">
        <v>0</v>
      </c>
      <c r="I144" s="18">
        <v>44299</v>
      </c>
      <c r="J144" s="68">
        <v>1500</v>
      </c>
      <c r="K144" s="15"/>
      <c r="L144" s="62"/>
      <c r="M144" s="44"/>
      <c r="N144" s="44"/>
      <c r="O144" s="44"/>
      <c r="P144" s="44"/>
      <c r="Q144" s="44"/>
      <c r="R144" s="44"/>
      <c r="S144" s="44"/>
    </row>
    <row r="145" spans="1:19" s="4" customFormat="1" x14ac:dyDescent="0.25">
      <c r="A145" s="19" t="s">
        <v>29</v>
      </c>
      <c r="B145" s="7">
        <v>287478.13</v>
      </c>
      <c r="C145" s="33" t="s">
        <v>96</v>
      </c>
      <c r="D145" s="3" t="s">
        <v>29</v>
      </c>
      <c r="E145" s="33" t="s">
        <v>24</v>
      </c>
      <c r="F145" s="20">
        <v>174</v>
      </c>
      <c r="G145" s="18">
        <v>44299</v>
      </c>
      <c r="H145" s="17">
        <v>0</v>
      </c>
      <c r="I145" s="18">
        <v>44305</v>
      </c>
      <c r="J145" s="7">
        <v>1200</v>
      </c>
      <c r="K145" s="15"/>
      <c r="L145" s="62"/>
      <c r="M145" s="44"/>
      <c r="N145" s="44"/>
      <c r="O145" s="44"/>
      <c r="P145" s="44"/>
      <c r="Q145" s="44"/>
      <c r="R145" s="44"/>
      <c r="S145" s="44"/>
    </row>
    <row r="146" spans="1:19" s="4" customFormat="1" x14ac:dyDescent="0.25">
      <c r="A146" s="19" t="s">
        <v>29</v>
      </c>
      <c r="B146" s="7">
        <v>287478.13</v>
      </c>
      <c r="C146" s="33" t="s">
        <v>44</v>
      </c>
      <c r="D146" s="3" t="s">
        <v>29</v>
      </c>
      <c r="E146" s="33" t="s">
        <v>24</v>
      </c>
      <c r="F146" s="17">
        <v>178</v>
      </c>
      <c r="G146" s="18">
        <v>44287</v>
      </c>
      <c r="H146" s="17">
        <v>0</v>
      </c>
      <c r="I146" s="18">
        <v>44294</v>
      </c>
      <c r="J146" s="7">
        <v>447.93</v>
      </c>
      <c r="K146" s="15"/>
      <c r="L146" s="62"/>
      <c r="M146" s="44"/>
      <c r="N146" s="44"/>
      <c r="O146" s="44"/>
      <c r="P146" s="44"/>
      <c r="Q146" s="44"/>
      <c r="R146" s="44"/>
      <c r="S146" s="44"/>
    </row>
    <row r="147" spans="1:19" s="4" customFormat="1" x14ac:dyDescent="0.25">
      <c r="A147" s="19" t="s">
        <v>29</v>
      </c>
      <c r="B147" s="7">
        <v>287478.13</v>
      </c>
      <c r="C147" s="33" t="s">
        <v>63</v>
      </c>
      <c r="D147" s="3" t="s">
        <v>29</v>
      </c>
      <c r="E147" s="33" t="s">
        <v>24</v>
      </c>
      <c r="F147" s="17">
        <v>182</v>
      </c>
      <c r="G147" s="18">
        <v>44302</v>
      </c>
      <c r="H147" s="17">
        <v>0</v>
      </c>
      <c r="I147" s="18">
        <v>44312</v>
      </c>
      <c r="J147" s="7">
        <v>1338.72</v>
      </c>
      <c r="K147" s="15" t="s">
        <v>122</v>
      </c>
      <c r="L147" s="62"/>
      <c r="M147" s="44"/>
      <c r="N147" s="44"/>
      <c r="O147" s="44"/>
      <c r="P147" s="44"/>
      <c r="Q147" s="44"/>
      <c r="R147" s="44"/>
      <c r="S147" s="44"/>
    </row>
    <row r="148" spans="1:19" s="4" customFormat="1" ht="13.5" customHeight="1" x14ac:dyDescent="0.25">
      <c r="A148" s="19" t="s">
        <v>29</v>
      </c>
      <c r="B148" s="7">
        <v>287478.13</v>
      </c>
      <c r="C148" s="3" t="s">
        <v>51</v>
      </c>
      <c r="D148" s="3" t="s">
        <v>29</v>
      </c>
      <c r="E148" s="33" t="s">
        <v>24</v>
      </c>
      <c r="F148" s="17">
        <v>197</v>
      </c>
      <c r="G148" s="18">
        <v>44308</v>
      </c>
      <c r="H148" s="17">
        <v>0</v>
      </c>
      <c r="I148" s="18">
        <v>44312</v>
      </c>
      <c r="J148" s="7">
        <v>3500</v>
      </c>
      <c r="K148" s="15" t="s">
        <v>122</v>
      </c>
      <c r="L148" s="62"/>
      <c r="M148" s="44"/>
      <c r="N148" s="44"/>
      <c r="O148" s="44"/>
      <c r="P148" s="44"/>
      <c r="Q148" s="44"/>
      <c r="R148" s="44"/>
      <c r="S148" s="44"/>
    </row>
    <row r="149" spans="1:19" s="4" customFormat="1" ht="13.5" customHeight="1" x14ac:dyDescent="0.25">
      <c r="A149" s="19" t="s">
        <v>29</v>
      </c>
      <c r="B149" s="7">
        <v>287478.13</v>
      </c>
      <c r="C149" s="33" t="s">
        <v>67</v>
      </c>
      <c r="D149" s="3" t="s">
        <v>29</v>
      </c>
      <c r="E149" s="33" t="s">
        <v>24</v>
      </c>
      <c r="F149" s="17">
        <v>200</v>
      </c>
      <c r="G149" s="18">
        <v>44302</v>
      </c>
      <c r="H149" s="17">
        <v>0</v>
      </c>
      <c r="I149" s="18">
        <v>44312</v>
      </c>
      <c r="J149" s="9">
        <v>9385</v>
      </c>
      <c r="K149" s="15" t="s">
        <v>122</v>
      </c>
      <c r="L149" s="62"/>
      <c r="M149" s="44"/>
      <c r="N149" s="44"/>
      <c r="O149" s="44"/>
      <c r="P149" s="44"/>
      <c r="Q149" s="44"/>
      <c r="R149" s="44"/>
      <c r="S149" s="44"/>
    </row>
    <row r="150" spans="1:19" s="4" customFormat="1" x14ac:dyDescent="0.25">
      <c r="A150" s="11" t="s">
        <v>29</v>
      </c>
      <c r="B150" s="7">
        <v>287478.13</v>
      </c>
      <c r="C150" s="33" t="s">
        <v>66</v>
      </c>
      <c r="D150" s="3" t="s">
        <v>29</v>
      </c>
      <c r="E150" s="33" t="s">
        <v>24</v>
      </c>
      <c r="F150" s="17">
        <v>216</v>
      </c>
      <c r="G150" s="18">
        <v>44314</v>
      </c>
      <c r="H150" s="17">
        <v>0</v>
      </c>
      <c r="I150" s="18">
        <v>44321</v>
      </c>
      <c r="J150" s="7">
        <v>675.72</v>
      </c>
      <c r="K150" s="15" t="s">
        <v>122</v>
      </c>
      <c r="L150" s="62"/>
      <c r="M150" s="44"/>
      <c r="N150" s="44"/>
      <c r="O150" s="44"/>
      <c r="P150" s="44"/>
      <c r="Q150" s="44"/>
      <c r="R150" s="44"/>
      <c r="S150" s="44"/>
    </row>
    <row r="151" spans="1:19" s="4" customFormat="1" x14ac:dyDescent="0.25">
      <c r="A151" s="19" t="s">
        <v>29</v>
      </c>
      <c r="B151" s="7">
        <v>287478.13</v>
      </c>
      <c r="C151" s="33" t="s">
        <v>52</v>
      </c>
      <c r="D151" s="3" t="s">
        <v>29</v>
      </c>
      <c r="E151" s="33" t="s">
        <v>24</v>
      </c>
      <c r="F151" s="20">
        <v>280</v>
      </c>
      <c r="G151" s="18">
        <v>44281</v>
      </c>
      <c r="H151" s="17">
        <v>0</v>
      </c>
      <c r="I151" s="18">
        <v>44291</v>
      </c>
      <c r="J151" s="68">
        <v>1000</v>
      </c>
      <c r="K151" s="15"/>
      <c r="L151" s="62"/>
      <c r="M151" s="44"/>
      <c r="N151" s="44"/>
      <c r="O151" s="44"/>
      <c r="P151" s="44"/>
      <c r="Q151" s="44"/>
      <c r="R151" s="44"/>
      <c r="S151" s="44"/>
    </row>
    <row r="152" spans="1:19" s="4" customFormat="1" x14ac:dyDescent="0.25">
      <c r="A152" s="19" t="s">
        <v>29</v>
      </c>
      <c r="B152" s="7">
        <v>287478.13</v>
      </c>
      <c r="C152" s="33" t="s">
        <v>52</v>
      </c>
      <c r="D152" s="3" t="s">
        <v>29</v>
      </c>
      <c r="E152" s="33" t="s">
        <v>24</v>
      </c>
      <c r="F152" s="17">
        <v>289</v>
      </c>
      <c r="G152" s="18">
        <v>44316</v>
      </c>
      <c r="H152" s="17">
        <v>0</v>
      </c>
      <c r="I152" s="18">
        <v>44321</v>
      </c>
      <c r="J152" s="7">
        <v>160</v>
      </c>
      <c r="K152" s="15" t="s">
        <v>122</v>
      </c>
      <c r="L152" s="62"/>
      <c r="M152" s="44"/>
      <c r="N152" s="44"/>
      <c r="O152" s="44"/>
      <c r="P152" s="44"/>
      <c r="Q152" s="44"/>
      <c r="R152" s="44"/>
      <c r="S152" s="44"/>
    </row>
    <row r="153" spans="1:19" s="4" customFormat="1" x14ac:dyDescent="0.25">
      <c r="A153" s="19" t="s">
        <v>29</v>
      </c>
      <c r="B153" s="7">
        <v>287478.13</v>
      </c>
      <c r="C153" s="33" t="s">
        <v>64</v>
      </c>
      <c r="D153" s="3" t="s">
        <v>29</v>
      </c>
      <c r="E153" s="33" t="s">
        <v>24</v>
      </c>
      <c r="F153" s="17">
        <v>317</v>
      </c>
      <c r="G153" s="18">
        <v>44314</v>
      </c>
      <c r="H153" s="17">
        <v>0</v>
      </c>
      <c r="I153" s="18">
        <v>44321</v>
      </c>
      <c r="J153" s="7">
        <v>6718.91</v>
      </c>
      <c r="K153" s="15" t="s">
        <v>122</v>
      </c>
      <c r="L153" s="62"/>
      <c r="M153" s="44"/>
      <c r="N153" s="44"/>
      <c r="O153" s="44"/>
      <c r="P153" s="44"/>
      <c r="Q153" s="44"/>
      <c r="R153" s="44"/>
      <c r="S153" s="44"/>
    </row>
    <row r="154" spans="1:19" s="4" customFormat="1" x14ac:dyDescent="0.25">
      <c r="A154" s="19" t="s">
        <v>29</v>
      </c>
      <c r="B154" s="7">
        <v>287478.13</v>
      </c>
      <c r="C154" s="33" t="s">
        <v>76</v>
      </c>
      <c r="D154" s="3" t="s">
        <v>29</v>
      </c>
      <c r="E154" s="33" t="s">
        <v>24</v>
      </c>
      <c r="F154" s="17">
        <v>340</v>
      </c>
      <c r="G154" s="18">
        <v>44285</v>
      </c>
      <c r="H154" s="17">
        <v>0</v>
      </c>
      <c r="I154" s="18">
        <v>44291</v>
      </c>
      <c r="J154" s="7">
        <v>1500</v>
      </c>
      <c r="K154" s="15"/>
      <c r="L154" s="62"/>
      <c r="M154" s="44"/>
      <c r="N154" s="44"/>
      <c r="O154" s="44"/>
      <c r="P154" s="44"/>
      <c r="Q154" s="44"/>
      <c r="R154" s="44"/>
      <c r="S154" s="44"/>
    </row>
    <row r="155" spans="1:19" s="4" customFormat="1" x14ac:dyDescent="0.25">
      <c r="A155" s="11" t="s">
        <v>29</v>
      </c>
      <c r="B155" s="7">
        <v>287478.13</v>
      </c>
      <c r="C155" s="33" t="s">
        <v>34</v>
      </c>
      <c r="D155" s="3" t="s">
        <v>29</v>
      </c>
      <c r="E155" s="33" t="s">
        <v>24</v>
      </c>
      <c r="F155" s="17">
        <v>347</v>
      </c>
      <c r="G155" s="18">
        <v>44284</v>
      </c>
      <c r="H155" s="17">
        <v>0</v>
      </c>
      <c r="I155" s="18">
        <v>44291</v>
      </c>
      <c r="J155" s="7">
        <v>1388.9</v>
      </c>
      <c r="K155" s="15"/>
      <c r="L155" s="62"/>
      <c r="M155" s="44"/>
      <c r="N155" s="44"/>
      <c r="O155" s="44"/>
      <c r="P155" s="44"/>
      <c r="Q155" s="44"/>
      <c r="R155" s="44"/>
      <c r="S155" s="44"/>
    </row>
    <row r="156" spans="1:19" s="4" customFormat="1" x14ac:dyDescent="0.25">
      <c r="A156" s="19" t="s">
        <v>29</v>
      </c>
      <c r="B156" s="7">
        <v>287478.13</v>
      </c>
      <c r="C156" s="33" t="s">
        <v>34</v>
      </c>
      <c r="D156" s="3" t="s">
        <v>29</v>
      </c>
      <c r="E156" s="33" t="s">
        <v>24</v>
      </c>
      <c r="F156" s="17">
        <v>351</v>
      </c>
      <c r="G156" s="18">
        <v>44292</v>
      </c>
      <c r="H156" s="17">
        <v>0</v>
      </c>
      <c r="I156" s="18">
        <v>44300</v>
      </c>
      <c r="J156" s="7">
        <v>447.93</v>
      </c>
      <c r="K156" s="15"/>
      <c r="L156" s="62"/>
      <c r="M156" s="44"/>
      <c r="N156" s="44"/>
      <c r="O156" s="44"/>
      <c r="P156" s="44"/>
      <c r="Q156" s="44"/>
      <c r="R156" s="44"/>
      <c r="S156" s="44"/>
    </row>
    <row r="157" spans="1:19" s="4" customFormat="1" x14ac:dyDescent="0.25">
      <c r="A157" s="19" t="s">
        <v>29</v>
      </c>
      <c r="B157" s="7">
        <v>287478.13</v>
      </c>
      <c r="C157" s="33" t="s">
        <v>77</v>
      </c>
      <c r="D157" s="3" t="s">
        <v>29</v>
      </c>
      <c r="E157" s="33" t="s">
        <v>24</v>
      </c>
      <c r="F157" s="17">
        <v>357</v>
      </c>
      <c r="G157" s="18">
        <v>44295</v>
      </c>
      <c r="H157" s="17">
        <v>0</v>
      </c>
      <c r="I157" s="18">
        <v>44302</v>
      </c>
      <c r="J157" s="7">
        <v>938.5</v>
      </c>
      <c r="K157" s="15"/>
      <c r="L157" s="62"/>
      <c r="M157" s="44"/>
      <c r="N157" s="44"/>
      <c r="O157" s="44"/>
      <c r="P157" s="44"/>
      <c r="Q157" s="44"/>
      <c r="R157" s="44"/>
      <c r="S157" s="44"/>
    </row>
    <row r="158" spans="1:19" s="4" customFormat="1" x14ac:dyDescent="0.25">
      <c r="A158" s="19" t="s">
        <v>29</v>
      </c>
      <c r="B158" s="7">
        <v>287478.13</v>
      </c>
      <c r="C158" s="33" t="s">
        <v>84</v>
      </c>
      <c r="D158" s="3" t="s">
        <v>29</v>
      </c>
      <c r="E158" s="33" t="s">
        <v>24</v>
      </c>
      <c r="F158" s="17">
        <v>361</v>
      </c>
      <c r="G158" s="18">
        <v>44287</v>
      </c>
      <c r="H158" s="17">
        <v>0</v>
      </c>
      <c r="I158" s="18">
        <v>44294</v>
      </c>
      <c r="J158" s="7">
        <v>1877</v>
      </c>
      <c r="K158" s="15"/>
      <c r="L158" s="62"/>
      <c r="M158" s="44"/>
      <c r="N158" s="44"/>
      <c r="O158" s="44"/>
      <c r="P158" s="44"/>
      <c r="Q158" s="44"/>
      <c r="R158" s="44"/>
      <c r="S158" s="44"/>
    </row>
    <row r="159" spans="1:19" s="4" customFormat="1" x14ac:dyDescent="0.25">
      <c r="A159" s="19" t="s">
        <v>29</v>
      </c>
      <c r="B159" s="7">
        <v>287478.13</v>
      </c>
      <c r="C159" s="33" t="s">
        <v>78</v>
      </c>
      <c r="D159" s="3" t="s">
        <v>29</v>
      </c>
      <c r="E159" s="33" t="s">
        <v>24</v>
      </c>
      <c r="F159" s="17">
        <v>377</v>
      </c>
      <c r="G159" s="18">
        <v>44315</v>
      </c>
      <c r="H159" s="17">
        <v>0</v>
      </c>
      <c r="I159" s="18">
        <v>44321</v>
      </c>
      <c r="J159" s="7">
        <v>1500</v>
      </c>
      <c r="K159" s="15"/>
      <c r="L159" s="62"/>
      <c r="M159" s="44"/>
      <c r="N159" s="44"/>
      <c r="O159" s="44"/>
      <c r="P159" s="44"/>
      <c r="Q159" s="44"/>
      <c r="R159" s="44"/>
      <c r="S159" s="44"/>
    </row>
    <row r="160" spans="1:19" s="4" customFormat="1" x14ac:dyDescent="0.25">
      <c r="A160" s="19" t="s">
        <v>29</v>
      </c>
      <c r="B160" s="7">
        <v>287478.13</v>
      </c>
      <c r="C160" s="33" t="s">
        <v>53</v>
      </c>
      <c r="D160" s="3" t="s">
        <v>29</v>
      </c>
      <c r="E160" s="33" t="s">
        <v>24</v>
      </c>
      <c r="F160" s="17">
        <v>388</v>
      </c>
      <c r="G160" s="18">
        <v>44315</v>
      </c>
      <c r="H160" s="17">
        <v>0</v>
      </c>
      <c r="I160" s="18">
        <v>44299</v>
      </c>
      <c r="J160" s="7">
        <v>1407.75</v>
      </c>
      <c r="K160" s="15" t="s">
        <v>97</v>
      </c>
      <c r="L160" s="62"/>
      <c r="M160" s="44"/>
      <c r="N160" s="44"/>
      <c r="O160" s="44"/>
      <c r="P160" s="44"/>
      <c r="Q160" s="44"/>
      <c r="R160" s="44"/>
      <c r="S160" s="44"/>
    </row>
    <row r="161" spans="1:19" s="4" customFormat="1" x14ac:dyDescent="0.25">
      <c r="A161" s="19" t="s">
        <v>29</v>
      </c>
      <c r="B161" s="7">
        <v>287478.13</v>
      </c>
      <c r="C161" s="33" t="s">
        <v>53</v>
      </c>
      <c r="D161" s="3" t="s">
        <v>29</v>
      </c>
      <c r="E161" s="33" t="s">
        <v>24</v>
      </c>
      <c r="F161" s="17">
        <v>389</v>
      </c>
      <c r="G161" s="18">
        <v>44315</v>
      </c>
      <c r="H161" s="17">
        <v>0</v>
      </c>
      <c r="I161" s="18">
        <v>44321</v>
      </c>
      <c r="J161" s="7">
        <v>301.56</v>
      </c>
      <c r="K161" s="15" t="s">
        <v>122</v>
      </c>
      <c r="L161" s="62"/>
      <c r="M161" s="44"/>
      <c r="N161" s="44"/>
      <c r="O161" s="44"/>
      <c r="P161" s="44"/>
      <c r="Q161" s="44"/>
      <c r="R161" s="44"/>
      <c r="S161" s="44"/>
    </row>
    <row r="162" spans="1:19" s="4" customFormat="1" x14ac:dyDescent="0.25">
      <c r="A162" s="19" t="s">
        <v>29</v>
      </c>
      <c r="B162" s="7">
        <v>287478.13</v>
      </c>
      <c r="C162" s="33" t="s">
        <v>45</v>
      </c>
      <c r="D162" s="3" t="s">
        <v>29</v>
      </c>
      <c r="E162" s="33" t="s">
        <v>24</v>
      </c>
      <c r="F162" s="17">
        <v>438</v>
      </c>
      <c r="G162" s="18">
        <v>44288</v>
      </c>
      <c r="H162" s="17">
        <v>0</v>
      </c>
      <c r="I162" s="18">
        <v>44295</v>
      </c>
      <c r="J162" s="7">
        <v>1441.52</v>
      </c>
      <c r="K162" s="15"/>
      <c r="L162" s="62"/>
      <c r="M162" s="44"/>
      <c r="N162" s="44"/>
      <c r="O162" s="44"/>
      <c r="P162" s="44"/>
      <c r="Q162" s="44"/>
      <c r="R162" s="44"/>
      <c r="S162" s="44"/>
    </row>
    <row r="163" spans="1:19" s="4" customFormat="1" x14ac:dyDescent="0.25">
      <c r="A163" s="19" t="s">
        <v>29</v>
      </c>
      <c r="B163" s="7">
        <v>287478.13</v>
      </c>
      <c r="C163" s="33" t="s">
        <v>45</v>
      </c>
      <c r="D163" s="3" t="s">
        <v>29</v>
      </c>
      <c r="E163" s="33" t="s">
        <v>24</v>
      </c>
      <c r="F163" s="17">
        <v>439</v>
      </c>
      <c r="G163" s="18">
        <v>44288</v>
      </c>
      <c r="H163" s="17">
        <v>0</v>
      </c>
      <c r="I163" s="18">
        <v>44295</v>
      </c>
      <c r="J163" s="7">
        <v>1073.8800000000001</v>
      </c>
      <c r="K163" s="15"/>
      <c r="L163" s="62"/>
      <c r="M163" s="44"/>
      <c r="N163" s="44"/>
      <c r="O163" s="44"/>
      <c r="P163" s="44"/>
      <c r="Q163" s="44"/>
      <c r="R163" s="44"/>
      <c r="S163" s="44"/>
    </row>
    <row r="164" spans="1:19" s="4" customFormat="1" x14ac:dyDescent="0.25">
      <c r="A164" s="19" t="s">
        <v>29</v>
      </c>
      <c r="B164" s="7">
        <v>287478.13</v>
      </c>
      <c r="C164" s="33" t="s">
        <v>46</v>
      </c>
      <c r="D164" s="3" t="s">
        <v>29</v>
      </c>
      <c r="E164" s="33" t="s">
        <v>24</v>
      </c>
      <c r="F164" s="17">
        <v>486</v>
      </c>
      <c r="G164" s="18">
        <v>44287</v>
      </c>
      <c r="H164" s="17">
        <v>0</v>
      </c>
      <c r="I164" s="18">
        <v>44294</v>
      </c>
      <c r="J164" s="7">
        <v>4031.35</v>
      </c>
      <c r="K164" s="15"/>
      <c r="L164" s="62"/>
      <c r="M164" s="44"/>
      <c r="N164" s="44"/>
      <c r="O164" s="44"/>
      <c r="P164" s="44"/>
      <c r="Q164" s="44"/>
      <c r="R164" s="44"/>
      <c r="S164" s="44"/>
    </row>
    <row r="165" spans="1:19" s="4" customFormat="1" x14ac:dyDescent="0.25">
      <c r="A165" s="19" t="s">
        <v>29</v>
      </c>
      <c r="B165" s="7">
        <v>287478.13</v>
      </c>
      <c r="C165" s="33" t="s">
        <v>54</v>
      </c>
      <c r="D165" s="3" t="s">
        <v>29</v>
      </c>
      <c r="E165" s="33" t="s">
        <v>24</v>
      </c>
      <c r="F165" s="17">
        <v>489</v>
      </c>
      <c r="G165" s="18">
        <v>44302</v>
      </c>
      <c r="H165" s="17">
        <v>0</v>
      </c>
      <c r="I165" s="18">
        <v>44312</v>
      </c>
      <c r="J165" s="7">
        <v>3415.84</v>
      </c>
      <c r="K165" s="15" t="s">
        <v>122</v>
      </c>
      <c r="L165" s="62"/>
      <c r="M165" s="44"/>
      <c r="N165" s="44"/>
      <c r="O165" s="44"/>
      <c r="P165" s="44"/>
      <c r="Q165" s="44"/>
      <c r="R165" s="44"/>
      <c r="S165" s="44"/>
    </row>
    <row r="166" spans="1:19" s="4" customFormat="1" x14ac:dyDescent="0.25">
      <c r="A166" s="19" t="s">
        <v>29</v>
      </c>
      <c r="B166" s="7">
        <v>287478.13</v>
      </c>
      <c r="C166" s="33" t="s">
        <v>30</v>
      </c>
      <c r="D166" s="3" t="s">
        <v>29</v>
      </c>
      <c r="E166" s="33" t="s">
        <v>24</v>
      </c>
      <c r="F166" s="17">
        <v>493</v>
      </c>
      <c r="G166" s="18">
        <v>44287</v>
      </c>
      <c r="H166" s="17">
        <v>0</v>
      </c>
      <c r="I166" s="18">
        <v>44294</v>
      </c>
      <c r="J166" s="7">
        <v>1407.75</v>
      </c>
      <c r="K166" s="15"/>
      <c r="L166" s="62"/>
      <c r="M166" s="44"/>
      <c r="N166" s="44"/>
      <c r="O166" s="44"/>
      <c r="P166" s="44"/>
      <c r="Q166" s="44"/>
      <c r="R166" s="44"/>
      <c r="S166" s="44"/>
    </row>
    <row r="167" spans="1:19" s="4" customFormat="1" x14ac:dyDescent="0.25">
      <c r="A167" s="19" t="s">
        <v>29</v>
      </c>
      <c r="B167" s="7">
        <v>287478.13</v>
      </c>
      <c r="C167" s="33" t="s">
        <v>90</v>
      </c>
      <c r="D167" s="3" t="s">
        <v>29</v>
      </c>
      <c r="E167" s="33" t="s">
        <v>24</v>
      </c>
      <c r="F167" s="17">
        <v>496</v>
      </c>
      <c r="G167" s="18">
        <v>44291</v>
      </c>
      <c r="H167" s="17">
        <v>0</v>
      </c>
      <c r="I167" s="18">
        <v>44298</v>
      </c>
      <c r="J167" s="7">
        <v>715.92</v>
      </c>
      <c r="K167" s="15"/>
      <c r="L167" s="62"/>
      <c r="M167" s="44"/>
      <c r="N167" s="44"/>
      <c r="O167" s="44"/>
      <c r="P167" s="44"/>
      <c r="Q167" s="44"/>
      <c r="R167" s="44"/>
      <c r="S167" s="44"/>
    </row>
    <row r="168" spans="1:19" s="4" customFormat="1" x14ac:dyDescent="0.25">
      <c r="A168" s="19" t="s">
        <v>29</v>
      </c>
      <c r="B168" s="7">
        <v>287478.13</v>
      </c>
      <c r="C168" s="33" t="s">
        <v>30</v>
      </c>
      <c r="D168" s="3" t="s">
        <v>29</v>
      </c>
      <c r="E168" s="33" t="s">
        <v>24</v>
      </c>
      <c r="F168" s="17">
        <v>498</v>
      </c>
      <c r="G168" s="18">
        <v>44298</v>
      </c>
      <c r="H168" s="17">
        <v>0</v>
      </c>
      <c r="I168" s="18">
        <v>44312</v>
      </c>
      <c r="J168" s="7">
        <v>1952.08</v>
      </c>
      <c r="K168" s="15"/>
      <c r="L168" s="62"/>
      <c r="M168" s="44"/>
      <c r="N168" s="44"/>
      <c r="O168" s="44"/>
      <c r="P168" s="44"/>
      <c r="Q168" s="44"/>
      <c r="R168" s="44"/>
      <c r="S168" s="44"/>
    </row>
    <row r="169" spans="1:19" s="4" customFormat="1" x14ac:dyDescent="0.25">
      <c r="A169" s="19" t="s">
        <v>29</v>
      </c>
      <c r="B169" s="7">
        <v>287478.13</v>
      </c>
      <c r="C169" s="33" t="s">
        <v>56</v>
      </c>
      <c r="D169" s="3" t="s">
        <v>29</v>
      </c>
      <c r="E169" s="33" t="s">
        <v>24</v>
      </c>
      <c r="F169" s="17">
        <v>512</v>
      </c>
      <c r="G169" s="18">
        <v>44285</v>
      </c>
      <c r="H169" s="17">
        <v>0</v>
      </c>
      <c r="I169" s="18">
        <v>44291</v>
      </c>
      <c r="J169" s="7">
        <v>1407.75</v>
      </c>
      <c r="K169" s="15"/>
      <c r="L169" s="62"/>
      <c r="M169" s="44"/>
      <c r="N169" s="44"/>
      <c r="O169" s="44"/>
      <c r="P169" s="44"/>
      <c r="Q169" s="44"/>
      <c r="R169" s="44"/>
      <c r="S169" s="44"/>
    </row>
    <row r="170" spans="1:19" s="4" customFormat="1" x14ac:dyDescent="0.25">
      <c r="A170" s="19" t="s">
        <v>29</v>
      </c>
      <c r="B170" s="7">
        <v>287478.13</v>
      </c>
      <c r="C170" s="33" t="s">
        <v>31</v>
      </c>
      <c r="D170" s="3" t="s">
        <v>29</v>
      </c>
      <c r="E170" s="33" t="s">
        <v>24</v>
      </c>
      <c r="F170" s="17">
        <v>546</v>
      </c>
      <c r="G170" s="18">
        <v>44299</v>
      </c>
      <c r="H170" s="17">
        <v>0</v>
      </c>
      <c r="I170" s="18">
        <v>44312</v>
      </c>
      <c r="J170" s="7">
        <v>1201.28</v>
      </c>
      <c r="K170" s="15"/>
      <c r="L170" s="62"/>
      <c r="M170" s="44"/>
      <c r="N170" s="44"/>
      <c r="O170" s="44"/>
      <c r="P170" s="44"/>
      <c r="Q170" s="44"/>
      <c r="R170" s="44"/>
      <c r="S170" s="44"/>
    </row>
    <row r="171" spans="1:19" s="4" customFormat="1" x14ac:dyDescent="0.25">
      <c r="A171" s="19" t="s">
        <v>29</v>
      </c>
      <c r="B171" s="7">
        <v>287478.13</v>
      </c>
      <c r="C171" s="33" t="s">
        <v>79</v>
      </c>
      <c r="D171" s="3" t="s">
        <v>29</v>
      </c>
      <c r="E171" s="33" t="s">
        <v>24</v>
      </c>
      <c r="F171" s="17">
        <v>610</v>
      </c>
      <c r="G171" s="18">
        <v>44298</v>
      </c>
      <c r="H171" s="17">
        <v>0</v>
      </c>
      <c r="I171" s="18">
        <v>44305</v>
      </c>
      <c r="J171" s="7">
        <v>938.5</v>
      </c>
      <c r="K171" s="15"/>
      <c r="L171" s="62"/>
      <c r="M171" s="44"/>
      <c r="N171" s="44"/>
      <c r="O171" s="44"/>
      <c r="P171" s="44"/>
      <c r="Q171" s="44"/>
      <c r="R171" s="44"/>
      <c r="S171" s="44"/>
    </row>
    <row r="172" spans="1:19" s="4" customFormat="1" x14ac:dyDescent="0.25">
      <c r="A172" s="19" t="s">
        <v>29</v>
      </c>
      <c r="B172" s="7">
        <v>287478.13</v>
      </c>
      <c r="C172" s="33" t="s">
        <v>32</v>
      </c>
      <c r="D172" s="3" t="s">
        <v>29</v>
      </c>
      <c r="E172" s="33" t="s">
        <v>24</v>
      </c>
      <c r="F172" s="17">
        <v>628</v>
      </c>
      <c r="G172" s="18">
        <v>44285</v>
      </c>
      <c r="H172" s="17">
        <v>0</v>
      </c>
      <c r="I172" s="18">
        <v>44293</v>
      </c>
      <c r="J172" s="7">
        <v>3448.98</v>
      </c>
      <c r="K172" s="15" t="s">
        <v>143</v>
      </c>
      <c r="L172" s="62"/>
      <c r="M172" s="44"/>
      <c r="N172" s="44"/>
      <c r="O172" s="44"/>
      <c r="P172" s="44"/>
      <c r="Q172" s="44"/>
      <c r="R172" s="44"/>
      <c r="S172" s="44"/>
    </row>
    <row r="173" spans="1:19" s="4" customFormat="1" x14ac:dyDescent="0.25">
      <c r="A173" s="11" t="s">
        <v>29</v>
      </c>
      <c r="B173" s="7">
        <v>287478.13</v>
      </c>
      <c r="C173" s="33" t="s">
        <v>57</v>
      </c>
      <c r="D173" s="3" t="s">
        <v>29</v>
      </c>
      <c r="E173" s="33" t="s">
        <v>24</v>
      </c>
      <c r="F173" s="20">
        <v>709</v>
      </c>
      <c r="G173" s="38">
        <v>44302</v>
      </c>
      <c r="H173" s="17">
        <v>0</v>
      </c>
      <c r="I173" s="18">
        <v>44312</v>
      </c>
      <c r="J173" s="7">
        <v>1803.86</v>
      </c>
      <c r="K173" s="15" t="s">
        <v>122</v>
      </c>
      <c r="L173" s="62"/>
      <c r="M173" s="44"/>
      <c r="N173" s="44"/>
      <c r="O173" s="44"/>
      <c r="P173" s="44"/>
      <c r="Q173" s="44"/>
      <c r="R173" s="44"/>
      <c r="S173" s="44"/>
    </row>
    <row r="174" spans="1:19" s="4" customFormat="1" x14ac:dyDescent="0.25">
      <c r="A174" s="19" t="s">
        <v>29</v>
      </c>
      <c r="B174" s="7">
        <v>287478.13</v>
      </c>
      <c r="C174" s="33" t="s">
        <v>80</v>
      </c>
      <c r="D174" s="3" t="s">
        <v>29</v>
      </c>
      <c r="E174" s="33" t="s">
        <v>24</v>
      </c>
      <c r="F174" s="17">
        <v>727</v>
      </c>
      <c r="G174" s="18">
        <v>44291</v>
      </c>
      <c r="H174" s="17">
        <v>0</v>
      </c>
      <c r="I174" s="18">
        <v>44298</v>
      </c>
      <c r="J174" s="7">
        <v>1407.75</v>
      </c>
      <c r="K174" s="15"/>
      <c r="L174" s="62"/>
      <c r="M174" s="44"/>
      <c r="N174" s="44"/>
      <c r="O174" s="44"/>
      <c r="P174" s="44"/>
      <c r="Q174" s="44"/>
      <c r="R174" s="44"/>
      <c r="S174" s="44"/>
    </row>
    <row r="175" spans="1:19" s="4" customFormat="1" x14ac:dyDescent="0.25">
      <c r="A175" s="19" t="s">
        <v>29</v>
      </c>
      <c r="B175" s="7">
        <v>287478.13</v>
      </c>
      <c r="C175" s="33" t="s">
        <v>60</v>
      </c>
      <c r="D175" s="3" t="s">
        <v>29</v>
      </c>
      <c r="E175" s="33" t="s">
        <v>24</v>
      </c>
      <c r="F175" s="17">
        <v>896</v>
      </c>
      <c r="G175" s="18">
        <v>44305</v>
      </c>
      <c r="H175" s="17">
        <v>0</v>
      </c>
      <c r="I175" s="18">
        <v>44313</v>
      </c>
      <c r="J175" s="7">
        <v>3751.82</v>
      </c>
      <c r="K175" s="15" t="s">
        <v>122</v>
      </c>
      <c r="L175" s="62"/>
      <c r="M175" s="44"/>
      <c r="N175" s="44"/>
      <c r="O175" s="44"/>
      <c r="P175" s="44"/>
      <c r="Q175" s="44"/>
      <c r="R175" s="44"/>
      <c r="S175" s="44"/>
    </row>
    <row r="176" spans="1:19" s="4" customFormat="1" ht="15.75" customHeight="1" x14ac:dyDescent="0.25">
      <c r="A176" s="19" t="s">
        <v>29</v>
      </c>
      <c r="B176" s="7">
        <v>287478.13</v>
      </c>
      <c r="C176" s="33" t="s">
        <v>81</v>
      </c>
      <c r="D176" s="3" t="s">
        <v>29</v>
      </c>
      <c r="E176" s="33" t="s">
        <v>24</v>
      </c>
      <c r="F176" s="17">
        <v>919</v>
      </c>
      <c r="G176" s="18">
        <v>44285</v>
      </c>
      <c r="H176" s="17">
        <v>0</v>
      </c>
      <c r="I176" s="18">
        <v>44291</v>
      </c>
      <c r="J176" s="7">
        <v>1500</v>
      </c>
      <c r="K176" s="15"/>
      <c r="L176" s="62"/>
      <c r="M176" s="44"/>
      <c r="N176" s="44"/>
      <c r="O176" s="44"/>
      <c r="P176" s="44"/>
      <c r="Q176" s="44"/>
      <c r="R176" s="44"/>
      <c r="S176" s="44"/>
    </row>
    <row r="177" spans="1:19" s="4" customFormat="1" ht="15.75" customHeight="1" x14ac:dyDescent="0.25">
      <c r="A177" s="19" t="s">
        <v>29</v>
      </c>
      <c r="B177" s="7">
        <v>287478.13</v>
      </c>
      <c r="C177" s="33" t="s">
        <v>74</v>
      </c>
      <c r="D177" s="3" t="s">
        <v>29</v>
      </c>
      <c r="E177" s="33" t="s">
        <v>24</v>
      </c>
      <c r="F177" s="17">
        <v>999</v>
      </c>
      <c r="G177" s="18">
        <v>44284</v>
      </c>
      <c r="H177" s="17">
        <v>0</v>
      </c>
      <c r="I177" s="18">
        <v>44291</v>
      </c>
      <c r="J177" s="7">
        <v>938.5</v>
      </c>
      <c r="K177" s="15"/>
      <c r="L177" s="62"/>
      <c r="M177" s="44"/>
      <c r="N177" s="44"/>
      <c r="O177" s="44"/>
      <c r="P177" s="44"/>
      <c r="Q177" s="44"/>
      <c r="R177" s="44"/>
      <c r="S177" s="44"/>
    </row>
    <row r="178" spans="1:19" s="4" customFormat="1" x14ac:dyDescent="0.25">
      <c r="A178" s="19" t="s">
        <v>29</v>
      </c>
      <c r="B178" s="7">
        <v>287478.13</v>
      </c>
      <c r="C178" s="33" t="s">
        <v>61</v>
      </c>
      <c r="D178" s="3" t="s">
        <v>29</v>
      </c>
      <c r="E178" s="33" t="s">
        <v>24</v>
      </c>
      <c r="F178" s="17">
        <v>1152</v>
      </c>
      <c r="G178" s="18">
        <v>44285</v>
      </c>
      <c r="H178" s="17">
        <v>0</v>
      </c>
      <c r="I178" s="18">
        <v>44291</v>
      </c>
      <c r="J178" s="7">
        <f>1877</f>
        <v>1877</v>
      </c>
      <c r="K178" s="15"/>
      <c r="L178" s="62"/>
      <c r="M178" s="44"/>
      <c r="N178" s="44"/>
      <c r="O178" s="44"/>
      <c r="P178" s="44"/>
      <c r="Q178" s="44"/>
      <c r="R178" s="44"/>
      <c r="S178" s="44"/>
    </row>
    <row r="179" spans="1:19" s="4" customFormat="1" x14ac:dyDescent="0.25">
      <c r="A179" s="19" t="s">
        <v>29</v>
      </c>
      <c r="B179" s="7">
        <v>287478.13</v>
      </c>
      <c r="C179" s="33" t="s">
        <v>62</v>
      </c>
      <c r="D179" s="3" t="s">
        <v>29</v>
      </c>
      <c r="E179" s="33" t="s">
        <v>24</v>
      </c>
      <c r="F179" s="17">
        <v>1556</v>
      </c>
      <c r="G179" s="18">
        <v>44284</v>
      </c>
      <c r="H179" s="17">
        <v>0</v>
      </c>
      <c r="I179" s="18">
        <v>44291</v>
      </c>
      <c r="J179" s="7">
        <v>1000</v>
      </c>
      <c r="K179" s="15" t="s">
        <v>97</v>
      </c>
      <c r="L179" s="62"/>
      <c r="M179" s="44"/>
      <c r="N179" s="44"/>
      <c r="O179" s="44"/>
      <c r="P179" s="44"/>
      <c r="Q179" s="44"/>
      <c r="R179" s="44"/>
      <c r="S179" s="44"/>
    </row>
    <row r="180" spans="1:19" s="4" customFormat="1" x14ac:dyDescent="0.25">
      <c r="A180" s="19" t="s">
        <v>29</v>
      </c>
      <c r="B180" s="7">
        <v>287478.13</v>
      </c>
      <c r="C180" s="33" t="s">
        <v>61</v>
      </c>
      <c r="D180" s="3" t="s">
        <v>29</v>
      </c>
      <c r="E180" s="33" t="s">
        <v>24</v>
      </c>
      <c r="F180" s="17">
        <v>1175</v>
      </c>
      <c r="G180" s="18">
        <v>44305</v>
      </c>
      <c r="H180" s="17">
        <v>0</v>
      </c>
      <c r="I180" s="18">
        <v>44312</v>
      </c>
      <c r="J180" s="7">
        <v>3344.34</v>
      </c>
      <c r="K180" s="15" t="s">
        <v>122</v>
      </c>
      <c r="L180" s="62"/>
      <c r="M180" s="44"/>
      <c r="N180" s="44"/>
      <c r="O180" s="44"/>
      <c r="P180" s="44"/>
      <c r="Q180" s="44"/>
      <c r="R180" s="44"/>
      <c r="S180" s="44"/>
    </row>
    <row r="181" spans="1:19" s="4" customFormat="1" x14ac:dyDescent="0.25">
      <c r="A181" s="19" t="s">
        <v>29</v>
      </c>
      <c r="B181" s="7">
        <v>287478.13</v>
      </c>
      <c r="C181" s="33" t="s">
        <v>62</v>
      </c>
      <c r="D181" s="3" t="s">
        <v>29</v>
      </c>
      <c r="E181" s="33" t="s">
        <v>24</v>
      </c>
      <c r="F181" s="17">
        <v>1594</v>
      </c>
      <c r="G181" s="18">
        <v>44315</v>
      </c>
      <c r="H181" s="17">
        <v>0</v>
      </c>
      <c r="I181" s="18">
        <v>44321</v>
      </c>
      <c r="J181" s="7">
        <v>247.91</v>
      </c>
      <c r="K181" s="15" t="s">
        <v>122</v>
      </c>
      <c r="L181" s="62"/>
      <c r="M181" s="44"/>
      <c r="N181" s="44"/>
      <c r="O181" s="44"/>
      <c r="P181" s="44"/>
      <c r="Q181" s="44"/>
      <c r="R181" s="44"/>
      <c r="S181" s="44"/>
    </row>
    <row r="182" spans="1:19" s="4" customFormat="1" x14ac:dyDescent="0.25">
      <c r="A182" s="19" t="s">
        <v>29</v>
      </c>
      <c r="B182" s="7">
        <v>287478.13</v>
      </c>
      <c r="C182" s="3" t="s">
        <v>72</v>
      </c>
      <c r="D182" s="3" t="s">
        <v>29</v>
      </c>
      <c r="E182" s="33" t="s">
        <v>24</v>
      </c>
      <c r="F182" s="17">
        <v>1952</v>
      </c>
      <c r="G182" s="18">
        <v>44301</v>
      </c>
      <c r="H182" s="17">
        <v>0</v>
      </c>
      <c r="I182" s="18">
        <v>44312</v>
      </c>
      <c r="J182" s="7">
        <v>3416.17</v>
      </c>
      <c r="K182" s="15" t="s">
        <v>122</v>
      </c>
      <c r="L182" s="62"/>
      <c r="M182" s="44"/>
      <c r="N182" s="44"/>
      <c r="O182" s="44"/>
      <c r="P182" s="44"/>
      <c r="Q182" s="44"/>
      <c r="R182" s="44"/>
      <c r="S182" s="44"/>
    </row>
    <row r="183" spans="1:19" s="4" customFormat="1" x14ac:dyDescent="0.25">
      <c r="A183" s="19" t="s">
        <v>29</v>
      </c>
      <c r="B183" s="7">
        <v>287478.13</v>
      </c>
      <c r="C183" s="33" t="s">
        <v>82</v>
      </c>
      <c r="D183" s="3" t="s">
        <v>29</v>
      </c>
      <c r="E183" s="33" t="s">
        <v>24</v>
      </c>
      <c r="F183" s="17">
        <v>2852</v>
      </c>
      <c r="G183" s="18">
        <v>44287</v>
      </c>
      <c r="H183" s="17">
        <v>0</v>
      </c>
      <c r="I183" s="18">
        <v>44294</v>
      </c>
      <c r="J183" s="7">
        <v>1407.75</v>
      </c>
      <c r="K183" s="15"/>
      <c r="L183" s="62"/>
      <c r="M183" s="44"/>
      <c r="N183" s="44"/>
      <c r="O183" s="44"/>
      <c r="P183" s="44"/>
      <c r="Q183" s="44"/>
      <c r="R183" s="44"/>
      <c r="S183" s="44"/>
    </row>
    <row r="184" spans="1:19" s="4" customFormat="1" x14ac:dyDescent="0.25">
      <c r="A184" s="19" t="s">
        <v>29</v>
      </c>
      <c r="B184" s="7">
        <v>287478.13</v>
      </c>
      <c r="C184" s="3" t="s">
        <v>73</v>
      </c>
      <c r="D184" s="3" t="s">
        <v>29</v>
      </c>
      <c r="E184" s="33" t="s">
        <v>24</v>
      </c>
      <c r="F184" s="17">
        <v>4524</v>
      </c>
      <c r="G184" s="18">
        <v>44306</v>
      </c>
      <c r="H184" s="17">
        <v>0</v>
      </c>
      <c r="I184" s="18">
        <v>44313</v>
      </c>
      <c r="J184" s="7">
        <v>3547.59</v>
      </c>
      <c r="K184" s="15" t="s">
        <v>122</v>
      </c>
      <c r="L184" s="62"/>
      <c r="M184" s="44"/>
      <c r="N184" s="44"/>
      <c r="O184" s="44"/>
      <c r="P184" s="44"/>
      <c r="Q184" s="44"/>
      <c r="R184" s="44"/>
      <c r="S184" s="44"/>
    </row>
    <row r="185" spans="1:19" s="4" customFormat="1" x14ac:dyDescent="0.25">
      <c r="A185" s="19" t="s">
        <v>29</v>
      </c>
      <c r="B185" s="7">
        <v>287478.13</v>
      </c>
      <c r="C185" s="33" t="s">
        <v>83</v>
      </c>
      <c r="D185" s="3" t="s">
        <v>29</v>
      </c>
      <c r="E185" s="33" t="s">
        <v>24</v>
      </c>
      <c r="F185" s="17">
        <v>4593</v>
      </c>
      <c r="G185" s="18">
        <v>44288</v>
      </c>
      <c r="H185" s="17">
        <v>0</v>
      </c>
      <c r="I185" s="18">
        <v>44295</v>
      </c>
      <c r="J185" s="68">
        <v>1500</v>
      </c>
      <c r="K185" s="15"/>
      <c r="L185" s="62"/>
      <c r="M185" s="44"/>
      <c r="N185" s="44"/>
      <c r="O185" s="44"/>
      <c r="P185" s="44"/>
      <c r="Q185" s="44"/>
      <c r="R185" s="44"/>
      <c r="S185" s="44"/>
    </row>
    <row r="186" spans="1:19" s="4" customFormat="1" x14ac:dyDescent="0.25">
      <c r="A186" s="19" t="s">
        <v>29</v>
      </c>
      <c r="B186" s="7">
        <v>287478.13</v>
      </c>
      <c r="C186" s="33" t="s">
        <v>48</v>
      </c>
      <c r="D186" s="3" t="s">
        <v>29</v>
      </c>
      <c r="E186" s="33" t="s">
        <v>24</v>
      </c>
      <c r="F186" s="17">
        <v>17079</v>
      </c>
      <c r="G186" s="18">
        <v>44316</v>
      </c>
      <c r="H186" s="17">
        <v>0</v>
      </c>
      <c r="I186" s="18">
        <v>44320</v>
      </c>
      <c r="J186" s="7">
        <v>10671.65</v>
      </c>
      <c r="K186" s="15"/>
      <c r="L186" s="62"/>
      <c r="M186" s="44"/>
      <c r="N186" s="44"/>
      <c r="O186" s="44"/>
      <c r="P186" s="44"/>
      <c r="Q186" s="44"/>
      <c r="R186" s="44"/>
      <c r="S186" s="44"/>
    </row>
    <row r="187" spans="1:19" s="4" customFormat="1" x14ac:dyDescent="0.25">
      <c r="A187" s="19" t="s">
        <v>29</v>
      </c>
      <c r="B187" s="7">
        <v>287478.13</v>
      </c>
      <c r="C187" s="33" t="s">
        <v>95</v>
      </c>
      <c r="D187" s="3" t="s">
        <v>29</v>
      </c>
      <c r="E187" s="33" t="s">
        <v>24</v>
      </c>
      <c r="F187" s="17">
        <v>112140</v>
      </c>
      <c r="G187" s="18">
        <v>44309</v>
      </c>
      <c r="H187" s="17">
        <v>0</v>
      </c>
      <c r="I187" s="18">
        <v>44313</v>
      </c>
      <c r="J187" s="7">
        <v>1712.38</v>
      </c>
      <c r="K187" s="15" t="s">
        <v>122</v>
      </c>
      <c r="L187" s="62"/>
      <c r="M187" s="44"/>
      <c r="N187" s="44"/>
      <c r="O187" s="44"/>
      <c r="P187" s="44"/>
      <c r="Q187" s="44"/>
      <c r="R187" s="44"/>
      <c r="S187" s="44"/>
    </row>
    <row r="188" spans="1:19" s="4" customFormat="1" x14ac:dyDescent="0.25">
      <c r="A188" s="19" t="s">
        <v>29</v>
      </c>
      <c r="B188" s="7">
        <v>287478.13</v>
      </c>
      <c r="C188" s="33" t="s">
        <v>69</v>
      </c>
      <c r="D188" s="3" t="s">
        <v>29</v>
      </c>
      <c r="E188" s="33" t="s">
        <v>24</v>
      </c>
      <c r="F188" s="63" t="s">
        <v>68</v>
      </c>
      <c r="G188" s="18">
        <v>44305</v>
      </c>
      <c r="H188" s="17">
        <v>0</v>
      </c>
      <c r="I188" s="18">
        <v>44312</v>
      </c>
      <c r="J188" s="7">
        <v>603.13</v>
      </c>
      <c r="K188" s="15" t="s">
        <v>122</v>
      </c>
      <c r="L188" s="62"/>
      <c r="M188" s="44"/>
      <c r="N188" s="44"/>
      <c r="O188" s="44"/>
      <c r="P188" s="44"/>
      <c r="Q188" s="44"/>
      <c r="R188" s="44"/>
      <c r="S188" s="44"/>
    </row>
    <row r="189" spans="1:19" s="4" customFormat="1" x14ac:dyDescent="0.25">
      <c r="A189" s="19" t="s">
        <v>29</v>
      </c>
      <c r="B189" s="7">
        <v>287478.13</v>
      </c>
      <c r="C189" s="3" t="s">
        <v>38</v>
      </c>
      <c r="D189" s="3" t="s">
        <v>29</v>
      </c>
      <c r="E189" s="33" t="s">
        <v>24</v>
      </c>
      <c r="F189" s="63" t="s">
        <v>39</v>
      </c>
      <c r="G189" s="18">
        <v>44287</v>
      </c>
      <c r="H189" s="17">
        <v>0</v>
      </c>
      <c r="I189" s="18">
        <v>44294</v>
      </c>
      <c r="J189" s="7">
        <v>1431.84</v>
      </c>
      <c r="K189" s="15"/>
      <c r="L189" s="62"/>
      <c r="M189" s="44"/>
      <c r="N189" s="44"/>
      <c r="O189" s="44"/>
      <c r="P189" s="44"/>
      <c r="Q189" s="44"/>
      <c r="R189" s="44"/>
      <c r="S189" s="44"/>
    </row>
    <row r="190" spans="1:19" s="4" customFormat="1" x14ac:dyDescent="0.25">
      <c r="A190" s="19" t="s">
        <v>29</v>
      </c>
      <c r="B190" s="7">
        <v>287478.13</v>
      </c>
      <c r="C190" s="3" t="s">
        <v>56</v>
      </c>
      <c r="D190" s="3" t="s">
        <v>29</v>
      </c>
      <c r="E190" s="33" t="s">
        <v>24</v>
      </c>
      <c r="F190" s="63" t="s">
        <v>55</v>
      </c>
      <c r="G190" s="18">
        <v>44302</v>
      </c>
      <c r="H190" s="17">
        <v>0</v>
      </c>
      <c r="I190" s="18">
        <v>44312</v>
      </c>
      <c r="J190" s="7">
        <v>266.98</v>
      </c>
      <c r="K190" s="15" t="s">
        <v>122</v>
      </c>
      <c r="L190" s="62"/>
      <c r="M190" s="44"/>
      <c r="N190" s="44"/>
      <c r="O190" s="44"/>
      <c r="P190" s="44"/>
      <c r="Q190" s="44"/>
      <c r="R190" s="44"/>
      <c r="S190" s="44"/>
    </row>
    <row r="191" spans="1:19" s="4" customFormat="1" x14ac:dyDescent="0.25">
      <c r="A191" s="19" t="s">
        <v>29</v>
      </c>
      <c r="B191" s="7">
        <v>287478.13</v>
      </c>
      <c r="C191" s="3" t="s">
        <v>71</v>
      </c>
      <c r="D191" s="3" t="s">
        <v>29</v>
      </c>
      <c r="E191" s="33" t="s">
        <v>24</v>
      </c>
      <c r="F191" s="63" t="s">
        <v>70</v>
      </c>
      <c r="G191" s="18">
        <v>44306</v>
      </c>
      <c r="H191" s="17">
        <v>0</v>
      </c>
      <c r="I191" s="18">
        <v>44313</v>
      </c>
      <c r="J191" s="7">
        <v>2182.6999999999998</v>
      </c>
      <c r="K191" s="15" t="s">
        <v>122</v>
      </c>
      <c r="L191" s="62"/>
      <c r="M191" s="44"/>
      <c r="N191" s="44"/>
      <c r="O191" s="44"/>
      <c r="P191" s="44"/>
      <c r="Q191" s="44"/>
      <c r="R191" s="44"/>
      <c r="S191" s="44"/>
    </row>
    <row r="192" spans="1:19" s="4" customFormat="1" x14ac:dyDescent="0.25">
      <c r="A192" s="19" t="s">
        <v>29</v>
      </c>
      <c r="B192" s="7">
        <v>287478.13</v>
      </c>
      <c r="C192" s="3" t="s">
        <v>59</v>
      </c>
      <c r="D192" s="3" t="s">
        <v>29</v>
      </c>
      <c r="E192" s="33" t="s">
        <v>24</v>
      </c>
      <c r="F192" s="63" t="s">
        <v>58</v>
      </c>
      <c r="G192" s="18">
        <v>44315</v>
      </c>
      <c r="H192" s="17">
        <v>0</v>
      </c>
      <c r="I192" s="18">
        <v>44321</v>
      </c>
      <c r="J192" s="7">
        <v>460.13</v>
      </c>
      <c r="K192" s="15" t="s">
        <v>122</v>
      </c>
      <c r="L192" s="62"/>
      <c r="M192" s="44"/>
      <c r="N192" s="44"/>
      <c r="O192" s="44"/>
      <c r="P192" s="44"/>
      <c r="Q192" s="44"/>
      <c r="R192" s="44"/>
      <c r="S192" s="44"/>
    </row>
    <row r="193" spans="1:19" s="4" customFormat="1" ht="14.25" customHeight="1" x14ac:dyDescent="0.25">
      <c r="A193" s="19" t="s">
        <v>120</v>
      </c>
      <c r="B193" s="7">
        <v>0</v>
      </c>
      <c r="C193" s="3" t="s">
        <v>119</v>
      </c>
      <c r="D193" s="3" t="s">
        <v>117</v>
      </c>
      <c r="E193" s="33" t="s">
        <v>118</v>
      </c>
      <c r="F193" s="63" t="s">
        <v>27</v>
      </c>
      <c r="G193" s="18">
        <v>44312</v>
      </c>
      <c r="H193" s="17">
        <v>0</v>
      </c>
      <c r="I193" s="18">
        <v>44312</v>
      </c>
      <c r="J193" s="7">
        <v>10.45</v>
      </c>
      <c r="K193" s="15"/>
      <c r="L193" s="62"/>
      <c r="M193" s="44"/>
      <c r="N193" s="44"/>
      <c r="O193" s="44"/>
      <c r="P193" s="44"/>
      <c r="Q193" s="44"/>
      <c r="R193" s="44"/>
      <c r="S193" s="44"/>
    </row>
    <row r="194" spans="1:19" s="4" customFormat="1" ht="14.25" customHeight="1" x14ac:dyDescent="0.25">
      <c r="A194" s="19" t="s">
        <v>120</v>
      </c>
      <c r="B194" s="7">
        <v>0</v>
      </c>
      <c r="C194" s="3" t="s">
        <v>119</v>
      </c>
      <c r="D194" s="3" t="s">
        <v>117</v>
      </c>
      <c r="E194" s="33" t="s">
        <v>118</v>
      </c>
      <c r="F194" s="63" t="s">
        <v>27</v>
      </c>
      <c r="G194" s="18">
        <v>44312</v>
      </c>
      <c r="H194" s="17">
        <v>0</v>
      </c>
      <c r="I194" s="18">
        <v>44312</v>
      </c>
      <c r="J194" s="7">
        <v>10.45</v>
      </c>
      <c r="K194" s="15"/>
      <c r="L194" s="62"/>
      <c r="M194" s="44"/>
      <c r="N194" s="44"/>
      <c r="O194" s="44"/>
      <c r="P194" s="44"/>
      <c r="Q194" s="44"/>
      <c r="R194" s="44"/>
      <c r="S194" s="44"/>
    </row>
    <row r="195" spans="1:19" s="4" customFormat="1" ht="15.75" customHeight="1" x14ac:dyDescent="0.25">
      <c r="A195" s="19" t="s">
        <v>120</v>
      </c>
      <c r="B195" s="7">
        <v>0</v>
      </c>
      <c r="C195" s="3" t="s">
        <v>119</v>
      </c>
      <c r="D195" s="3" t="s">
        <v>117</v>
      </c>
      <c r="E195" s="33" t="s">
        <v>118</v>
      </c>
      <c r="F195" s="63" t="s">
        <v>27</v>
      </c>
      <c r="G195" s="18">
        <v>44312</v>
      </c>
      <c r="H195" s="17">
        <v>0</v>
      </c>
      <c r="I195" s="18">
        <v>44312</v>
      </c>
      <c r="J195" s="7">
        <v>10.45</v>
      </c>
      <c r="K195" s="15"/>
      <c r="L195" s="62"/>
      <c r="M195" s="44"/>
      <c r="N195" s="44"/>
      <c r="O195" s="44"/>
      <c r="P195" s="44"/>
      <c r="Q195" s="44"/>
      <c r="R195" s="44"/>
      <c r="S195" s="44"/>
    </row>
    <row r="196" spans="1:19" s="4" customFormat="1" ht="16.5" customHeight="1" x14ac:dyDescent="0.25">
      <c r="A196" s="19" t="s">
        <v>120</v>
      </c>
      <c r="B196" s="7">
        <v>0</v>
      </c>
      <c r="C196" s="3" t="s">
        <v>119</v>
      </c>
      <c r="D196" s="3" t="s">
        <v>117</v>
      </c>
      <c r="E196" s="33" t="s">
        <v>118</v>
      </c>
      <c r="F196" s="63" t="s">
        <v>27</v>
      </c>
      <c r="G196" s="18">
        <v>44312</v>
      </c>
      <c r="H196" s="17">
        <v>0</v>
      </c>
      <c r="I196" s="18">
        <v>44312</v>
      </c>
      <c r="J196" s="7">
        <v>10.45</v>
      </c>
      <c r="K196" s="15"/>
      <c r="L196" s="62"/>
      <c r="M196" s="44"/>
      <c r="N196" s="44"/>
      <c r="O196" s="44"/>
      <c r="P196" s="44"/>
      <c r="Q196" s="44"/>
      <c r="R196" s="44"/>
      <c r="S196" s="44"/>
    </row>
    <row r="197" spans="1:19" s="4" customFormat="1" ht="15" customHeight="1" x14ac:dyDescent="0.25">
      <c r="A197" s="19" t="s">
        <v>120</v>
      </c>
      <c r="B197" s="7">
        <v>0</v>
      </c>
      <c r="C197" s="3" t="s">
        <v>119</v>
      </c>
      <c r="D197" s="3" t="s">
        <v>117</v>
      </c>
      <c r="E197" s="33" t="s">
        <v>118</v>
      </c>
      <c r="F197" s="63" t="s">
        <v>27</v>
      </c>
      <c r="G197" s="18">
        <v>44312</v>
      </c>
      <c r="H197" s="17">
        <v>0</v>
      </c>
      <c r="I197" s="18">
        <v>44312</v>
      </c>
      <c r="J197" s="7">
        <v>10.45</v>
      </c>
      <c r="K197" s="15"/>
      <c r="L197" s="62"/>
      <c r="M197" s="44"/>
      <c r="N197" s="44"/>
      <c r="O197" s="44"/>
      <c r="P197" s="44"/>
      <c r="Q197" s="44"/>
      <c r="R197" s="44"/>
      <c r="S197" s="44"/>
    </row>
    <row r="198" spans="1:19" s="4" customFormat="1" ht="14.25" customHeight="1" x14ac:dyDescent="0.25">
      <c r="A198" s="19" t="s">
        <v>120</v>
      </c>
      <c r="B198" s="7">
        <v>0</v>
      </c>
      <c r="C198" s="3" t="s">
        <v>119</v>
      </c>
      <c r="D198" s="3" t="s">
        <v>117</v>
      </c>
      <c r="E198" s="33" t="s">
        <v>118</v>
      </c>
      <c r="F198" s="63" t="s">
        <v>27</v>
      </c>
      <c r="G198" s="18">
        <v>44312</v>
      </c>
      <c r="H198" s="17">
        <v>0</v>
      </c>
      <c r="I198" s="18">
        <v>44312</v>
      </c>
      <c r="J198" s="7">
        <v>10.45</v>
      </c>
      <c r="K198" s="15"/>
      <c r="L198" s="62"/>
      <c r="M198" s="44"/>
      <c r="N198" s="44"/>
      <c r="O198" s="44"/>
      <c r="P198" s="44"/>
      <c r="Q198" s="44"/>
      <c r="R198" s="44"/>
      <c r="S198" s="44"/>
    </row>
    <row r="199" spans="1:19" s="4" customFormat="1" ht="13.5" customHeight="1" x14ac:dyDescent="0.25">
      <c r="A199" s="19" t="s">
        <v>120</v>
      </c>
      <c r="B199" s="7">
        <v>0</v>
      </c>
      <c r="C199" s="3" t="s">
        <v>119</v>
      </c>
      <c r="D199" s="3" t="s">
        <v>117</v>
      </c>
      <c r="E199" s="33" t="s">
        <v>118</v>
      </c>
      <c r="F199" s="63" t="s">
        <v>27</v>
      </c>
      <c r="G199" s="18">
        <v>44312</v>
      </c>
      <c r="H199" s="17">
        <v>0</v>
      </c>
      <c r="I199" s="18">
        <v>44312</v>
      </c>
      <c r="J199" s="7">
        <v>10.45</v>
      </c>
      <c r="K199" s="15"/>
      <c r="L199" s="62"/>
      <c r="M199" s="44"/>
      <c r="N199" s="44"/>
      <c r="O199" s="44"/>
      <c r="P199" s="44"/>
      <c r="Q199" s="44"/>
      <c r="R199" s="44"/>
      <c r="S199" s="44"/>
    </row>
    <row r="200" spans="1:19" s="4" customFormat="1" ht="14.25" customHeight="1" x14ac:dyDescent="0.25">
      <c r="A200" s="19" t="s">
        <v>120</v>
      </c>
      <c r="B200" s="7">
        <v>0</v>
      </c>
      <c r="C200" s="3" t="s">
        <v>119</v>
      </c>
      <c r="D200" s="3" t="s">
        <v>117</v>
      </c>
      <c r="E200" s="33" t="s">
        <v>118</v>
      </c>
      <c r="F200" s="63" t="s">
        <v>27</v>
      </c>
      <c r="G200" s="18">
        <v>44312</v>
      </c>
      <c r="H200" s="17">
        <v>0</v>
      </c>
      <c r="I200" s="18">
        <v>44312</v>
      </c>
      <c r="J200" s="7">
        <v>10.45</v>
      </c>
      <c r="K200" s="15"/>
      <c r="L200" s="62"/>
      <c r="M200" s="44"/>
      <c r="N200" s="44"/>
      <c r="O200" s="44"/>
      <c r="P200" s="44"/>
      <c r="Q200" s="44"/>
      <c r="R200" s="44"/>
      <c r="S200" s="44"/>
    </row>
    <row r="201" spans="1:19" s="4" customFormat="1" ht="14.25" customHeight="1" x14ac:dyDescent="0.25">
      <c r="A201" s="19" t="s">
        <v>120</v>
      </c>
      <c r="B201" s="7">
        <v>0</v>
      </c>
      <c r="C201" s="3" t="s">
        <v>119</v>
      </c>
      <c r="D201" s="3" t="s">
        <v>117</v>
      </c>
      <c r="E201" s="33" t="s">
        <v>118</v>
      </c>
      <c r="F201" s="63" t="s">
        <v>27</v>
      </c>
      <c r="G201" s="18">
        <v>44313</v>
      </c>
      <c r="H201" s="17">
        <v>0</v>
      </c>
      <c r="I201" s="18">
        <v>44313</v>
      </c>
      <c r="J201" s="7">
        <v>1.2</v>
      </c>
      <c r="K201" s="15"/>
      <c r="L201" s="62"/>
      <c r="M201" s="44"/>
      <c r="N201" s="44"/>
      <c r="O201" s="44"/>
      <c r="P201" s="44"/>
      <c r="Q201" s="44"/>
      <c r="R201" s="44"/>
      <c r="S201" s="44"/>
    </row>
    <row r="202" spans="1:19" s="4" customFormat="1" ht="14.25" customHeight="1" x14ac:dyDescent="0.25">
      <c r="A202" s="19" t="s">
        <v>120</v>
      </c>
      <c r="B202" s="7">
        <v>0</v>
      </c>
      <c r="C202" s="3" t="s">
        <v>119</v>
      </c>
      <c r="D202" s="3" t="s">
        <v>117</v>
      </c>
      <c r="E202" s="33" t="s">
        <v>118</v>
      </c>
      <c r="F202" s="63" t="s">
        <v>27</v>
      </c>
      <c r="G202" s="18">
        <v>44313</v>
      </c>
      <c r="H202" s="17">
        <v>0</v>
      </c>
      <c r="I202" s="18">
        <v>44313</v>
      </c>
      <c r="J202" s="7">
        <v>1.2</v>
      </c>
      <c r="K202" s="15"/>
      <c r="L202" s="62"/>
      <c r="M202" s="44"/>
      <c r="N202" s="44"/>
      <c r="O202" s="44"/>
      <c r="P202" s="44"/>
      <c r="Q202" s="44"/>
      <c r="R202" s="44"/>
      <c r="S202" s="44"/>
    </row>
    <row r="203" spans="1:19" s="4" customFormat="1" ht="15.75" customHeight="1" x14ac:dyDescent="0.25">
      <c r="A203" s="19" t="s">
        <v>120</v>
      </c>
      <c r="B203" s="7">
        <v>0</v>
      </c>
      <c r="C203" s="3" t="s">
        <v>119</v>
      </c>
      <c r="D203" s="3" t="s">
        <v>117</v>
      </c>
      <c r="E203" s="33" t="s">
        <v>118</v>
      </c>
      <c r="F203" s="63" t="s">
        <v>27</v>
      </c>
      <c r="G203" s="18">
        <v>44313</v>
      </c>
      <c r="H203" s="17">
        <v>0</v>
      </c>
      <c r="I203" s="18">
        <v>44313</v>
      </c>
      <c r="J203" s="7">
        <v>10.45</v>
      </c>
      <c r="K203" s="15"/>
      <c r="L203" s="62"/>
      <c r="M203" s="44"/>
      <c r="N203" s="44"/>
      <c r="O203" s="44"/>
      <c r="P203" s="44"/>
      <c r="Q203" s="44"/>
      <c r="R203" s="44"/>
      <c r="S203" s="44"/>
    </row>
    <row r="204" spans="1:19" s="4" customFormat="1" ht="16.5" customHeight="1" x14ac:dyDescent="0.25">
      <c r="A204" s="19" t="s">
        <v>120</v>
      </c>
      <c r="B204" s="7">
        <v>0</v>
      </c>
      <c r="C204" s="3" t="s">
        <v>119</v>
      </c>
      <c r="D204" s="3" t="s">
        <v>117</v>
      </c>
      <c r="E204" s="33" t="s">
        <v>118</v>
      </c>
      <c r="F204" s="63" t="s">
        <v>27</v>
      </c>
      <c r="G204" s="18">
        <v>44313</v>
      </c>
      <c r="H204" s="17">
        <v>0</v>
      </c>
      <c r="I204" s="18">
        <v>44313</v>
      </c>
      <c r="J204" s="7">
        <v>10.45</v>
      </c>
      <c r="K204" s="15"/>
      <c r="L204" s="62"/>
      <c r="M204" s="44"/>
      <c r="N204" s="44"/>
      <c r="O204" s="44"/>
      <c r="P204" s="44"/>
      <c r="Q204" s="44"/>
      <c r="R204" s="44"/>
      <c r="S204" s="44"/>
    </row>
    <row r="205" spans="1:19" s="4" customFormat="1" ht="15" customHeight="1" x14ac:dyDescent="0.25">
      <c r="A205" s="19" t="s">
        <v>120</v>
      </c>
      <c r="B205" s="7">
        <v>0</v>
      </c>
      <c r="C205" s="3" t="s">
        <v>119</v>
      </c>
      <c r="D205" s="3" t="s">
        <v>117</v>
      </c>
      <c r="E205" s="33" t="s">
        <v>118</v>
      </c>
      <c r="F205" s="63" t="s">
        <v>27</v>
      </c>
      <c r="G205" s="18">
        <v>44313</v>
      </c>
      <c r="H205" s="17">
        <v>0</v>
      </c>
      <c r="I205" s="18">
        <v>44313</v>
      </c>
      <c r="J205" s="7">
        <v>10.45</v>
      </c>
      <c r="K205" s="15"/>
      <c r="L205" s="62"/>
      <c r="M205" s="44"/>
      <c r="N205" s="44"/>
      <c r="O205" s="44"/>
      <c r="P205" s="44"/>
      <c r="Q205" s="44"/>
      <c r="R205" s="44"/>
      <c r="S205" s="44"/>
    </row>
    <row r="206" spans="1:19" x14ac:dyDescent="0.25">
      <c r="I206" s="64" t="s">
        <v>121</v>
      </c>
      <c r="J206" s="16">
        <f>SUM(J34:J205)</f>
        <v>741385.57999999949</v>
      </c>
      <c r="K206" s="23"/>
    </row>
    <row r="207" spans="1:19" x14ac:dyDescent="0.25">
      <c r="J207" s="15"/>
    </row>
    <row r="208" spans="1:19" x14ac:dyDescent="0.25">
      <c r="G208" s="65" t="s">
        <v>1</v>
      </c>
      <c r="H208" s="66"/>
      <c r="I208" s="66" t="s">
        <v>28</v>
      </c>
    </row>
    <row r="209" spans="1:19" x14ac:dyDescent="0.25">
      <c r="G209" s="65" t="s">
        <v>2</v>
      </c>
      <c r="H209" s="66"/>
      <c r="I209" s="66" t="s">
        <v>3</v>
      </c>
    </row>
    <row r="210" spans="1:19" x14ac:dyDescent="0.25">
      <c r="G210" s="65" t="s">
        <v>97</v>
      </c>
      <c r="H210" s="66"/>
      <c r="I210" s="66"/>
    </row>
    <row r="214" spans="1:19" s="4" customFormat="1" x14ac:dyDescent="0.25">
      <c r="A214" s="13"/>
      <c r="B214" s="14"/>
      <c r="C214" s="14"/>
      <c r="D214" s="14"/>
      <c r="E214" s="14"/>
      <c r="F214" s="14"/>
      <c r="G214" s="14"/>
      <c r="H214" s="14"/>
      <c r="I214" s="14"/>
      <c r="J214" s="14"/>
      <c r="K214" s="15"/>
      <c r="L214" s="14"/>
      <c r="M214" s="44"/>
      <c r="N214" s="44"/>
      <c r="O214" s="44"/>
      <c r="P214" s="44"/>
      <c r="Q214" s="44"/>
      <c r="R214" s="44"/>
      <c r="S214" s="44"/>
    </row>
    <row r="217" spans="1:19" s="4" customFormat="1" x14ac:dyDescent="0.25">
      <c r="A217" s="13"/>
      <c r="B217" s="14"/>
      <c r="C217" s="14"/>
      <c r="D217" s="14"/>
      <c r="E217" s="14"/>
      <c r="F217" s="14"/>
      <c r="G217" s="14"/>
      <c r="H217" s="14"/>
      <c r="I217" s="14"/>
      <c r="J217" s="14"/>
      <c r="K217" s="15"/>
      <c r="L217" s="14"/>
      <c r="M217" s="44"/>
      <c r="N217" s="44"/>
      <c r="O217" s="44"/>
      <c r="P217" s="44"/>
      <c r="Q217" s="44"/>
      <c r="R217" s="44"/>
      <c r="S217" s="44"/>
    </row>
    <row r="219" spans="1:19" s="4" customFormat="1" x14ac:dyDescent="0.25">
      <c r="A219" s="13"/>
      <c r="B219" s="14"/>
      <c r="C219" s="14"/>
      <c r="D219" s="14"/>
      <c r="E219" s="14"/>
      <c r="F219" s="14"/>
      <c r="G219" s="14"/>
      <c r="H219" s="14"/>
      <c r="I219" s="14"/>
      <c r="J219" s="14"/>
      <c r="K219" s="15"/>
      <c r="L219" s="14"/>
      <c r="M219" s="44"/>
      <c r="N219" s="44"/>
      <c r="O219" s="44"/>
      <c r="P219" s="44"/>
      <c r="Q219" s="44"/>
      <c r="R219" s="44"/>
      <c r="S219" s="44"/>
    </row>
    <row r="220" spans="1:19" s="4" customFormat="1" x14ac:dyDescent="0.25">
      <c r="A220" s="13"/>
      <c r="B220" s="14"/>
      <c r="C220" s="14"/>
      <c r="D220" s="14"/>
      <c r="E220" s="14"/>
      <c r="F220" s="14"/>
      <c r="G220" s="14"/>
      <c r="H220" s="14"/>
      <c r="I220" s="14"/>
      <c r="J220" s="14"/>
      <c r="K220" s="15"/>
      <c r="L220" s="14"/>
      <c r="M220" s="44"/>
      <c r="N220" s="44"/>
      <c r="O220" s="44"/>
      <c r="P220" s="44"/>
      <c r="Q220" s="44"/>
      <c r="R220" s="44"/>
      <c r="S220" s="44"/>
    </row>
  </sheetData>
  <autoFilter ref="C17:C221" xr:uid="{F3295080-22F2-410E-AEF7-B2C5C0DAFDA5}"/>
  <mergeCells count="33">
    <mergeCell ref="B12:G12"/>
    <mergeCell ref="B13:G13"/>
    <mergeCell ref="A14:J14"/>
    <mergeCell ref="A6:K6"/>
    <mergeCell ref="A7:K7"/>
    <mergeCell ref="A8:K8"/>
    <mergeCell ref="A9:K9"/>
    <mergeCell ref="A10:K11"/>
    <mergeCell ref="A1:K1"/>
    <mergeCell ref="A2:K2"/>
    <mergeCell ref="A3:K3"/>
    <mergeCell ref="A4:K4"/>
    <mergeCell ref="A5:K5"/>
    <mergeCell ref="A17:D17"/>
    <mergeCell ref="A18:B19"/>
    <mergeCell ref="C18:C19"/>
    <mergeCell ref="D18:D19"/>
    <mergeCell ref="A21:D21"/>
    <mergeCell ref="B22:C22"/>
    <mergeCell ref="B23:C23"/>
    <mergeCell ref="B27:C27"/>
    <mergeCell ref="A31:A33"/>
    <mergeCell ref="B31:B33"/>
    <mergeCell ref="C31:J31"/>
    <mergeCell ref="A30:J30"/>
    <mergeCell ref="B28:C28"/>
    <mergeCell ref="C32:C33"/>
    <mergeCell ref="D32:D33"/>
    <mergeCell ref="E32:G32"/>
    <mergeCell ref="H32:J32"/>
    <mergeCell ref="B24:C24"/>
    <mergeCell ref="B25:C25"/>
    <mergeCell ref="B26:C26"/>
  </mergeCells>
  <pageMargins left="0.25" right="0.25" top="0.75" bottom="0.75" header="0.3" footer="0.3"/>
  <pageSetup paperSize="9" scale="6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Execução Financeira Fev e Março</vt:lpstr>
    </vt:vector>
  </TitlesOfParts>
  <Company>Associação Científica e Cultural Virvi Ramos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Joice Muller</dc:creator>
  <cp:lastModifiedBy>Joice Muller</cp:lastModifiedBy>
  <cp:lastPrinted>2021-05-25T18:12:35Z</cp:lastPrinted>
  <dcterms:created xsi:type="dcterms:W3CDTF">2020-08-04T13:26:28Z</dcterms:created>
  <dcterms:modified xsi:type="dcterms:W3CDTF">2021-07-31T14:34:37Z</dcterms:modified>
</cp:coreProperties>
</file>